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kn2264\上下水道総務課\20 下水道総務係\41 各種調査回答（県、財政課等）\財政課からの連絡・依頼\R4\【R5.1.10】公営企業に係る経営比較分析表（令和３年度決算）の分析等について（依頼）\②作成\"/>
    </mc:Choice>
  </mc:AlternateContent>
  <xr:revisionPtr revIDLastSave="0" documentId="13_ncr:1_{CA3BC265-5ED4-481E-A82D-7B3D2C963168}" xr6:coauthVersionLast="47" xr6:coauthVersionMax="47" xr10:uidLastSave="{00000000-0000-0000-0000-000000000000}"/>
  <workbookProtection workbookAlgorithmName="SHA-512" workbookHashValue="EjF1plhR1bsrUty48phJrLcGcOx/1xknTGPNXO5rLcFyCMc2XFTH4vdve8qv7kawUn0oQFwHYaUDN0WiEOPS9g==" workbookSaltValue="rO6HDBqzfgMxIjyPKi2//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W10" i="4" s="1"/>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P10" i="4"/>
  <c r="I10" i="4"/>
  <c r="BB8" i="4"/>
  <c r="AD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<sst xmlns="http://schemas.openxmlformats.org/spreadsheetml/2006/main" count="299" uniqueCount="117">
  <si>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</si>
  <si>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</si>
  <si>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</si>
  <si>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</si>
  <si>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</si>
  <si>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</si>
  <si>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</si>
  <si>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</si>
  <si>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</si>
  <si>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</si>
  <si>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</si>
  <si>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</si>
  <si>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</si>
  <si>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</si>
  <si>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</si>
  <si>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</si>
  <si>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</si>
  <si>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</si>
  <si>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</si>
  <si>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</si>
  <si>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</si>
  <si>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</si>
  <si>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</si>
  <si>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</si>
  <si>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</si>
  <si>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</si>
  <si>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</si>
  <si>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</si>
  <si>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</si>
  <si>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</si>
  <si>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</si>
  <si>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</si>
  <si>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</si>
  <si>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</si>
  <si>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</si>
  <si>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</si>
  <si>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</si>
  <si>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</si>
  <si>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</si>
  <si>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</si>
  <si>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</si>
  <si>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</si>
  <si>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</si>
  <si>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</si>
  <si>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</si>
  <si>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</si>
  <si>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</si>
  <si>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</si>
  <si>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</si>
  <si>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</si>
  <si>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</si>
  <si>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</si>
  <si>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</si>
  <si>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</si>
  <si>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</si>
  <si>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</si>
  <si>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</si>
  <si>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</si>
  <si>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</si>
  <si>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</si>
  <si>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</si>
  <si>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</si>
  <si>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</si>
  <si>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</si>
  <si>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</si>
  <si>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</si>
  <si>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</si>
  <si>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</si>
  <si>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</si>
  <si>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</si>
  <si>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</si>
  <si>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</si>
  <si>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</si>
  <si>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</si>
  <si>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</si>
  <si>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</si>
  <si>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</si>
  <si>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</si>
  <si>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</si>
  <si>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</si>
  <si>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</si>
  <si>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</si>
  <si>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</si>
  <si>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</si>
  <si>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</si>
  <si>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</si>
  <si>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</si>
  <si>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</si>
  <si>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</si>
  <si>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</si>
  <si>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</si>
  <si>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</si>
  <si>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</si>
  <si>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</si>
  <si>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</si>
  <si>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</si>
  <si>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</si>
  <si>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</si>
  <si>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</si>
  <si>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</si>
  <si>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</si>
  <si>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</si>
  <si>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</si>
  <si>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</si>
  <si>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</si>
  <si>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</si>
  <si>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</si>
  <si>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</si>
  <si>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</si>
  <si>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</si>
  <si>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</si>
  <si>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</si>
  <si>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</si>
  <si>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</si>
  <si>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法定耐用年数を超える施設がないため、該当はない。</t>
    <phoneticPr fontId="4"/>
  </si>
  <si>
    <t>　本市は、未整備地域を残しているため、その早期解消に向けて整備事業を継続して行っている。
　令和2年度に策定した「彦根市公共下水道事業・第6期経営計画(令和3年度～令和7年度)」および平成29年度から10か年間の「経営戦略」に基づき、経営基盤を強化するために諸課題への対応、各種指標の適正化を図っていく。
　また、令和2年度から公営企業会計へ移行したことから、今後は、公営企業会計の下で得られる財務諸表による経営状況の把握や経営分析とともに、使用料の見直しについても検証を進める。
　さらに、滋賀県・関係市町と琵琶湖流域下水道東北部処理区関連の不明水対策などにおいて広域的な連携を積極的に進め、経費縮減に努める。</t>
    <rPh sb="46" eb="48">
      <t>レイワ</t>
    </rPh>
    <rPh sb="49" eb="51">
      <t>ネンド</t>
    </rPh>
    <rPh sb="52" eb="54">
      <t>サクテイ</t>
    </rPh>
    <rPh sb="57" eb="60">
      <t>ヒコネシ</t>
    </rPh>
    <rPh sb="60" eb="62">
      <t>コウキョウ</t>
    </rPh>
    <rPh sb="62" eb="65">
      <t>ゲスイドウ</t>
    </rPh>
    <rPh sb="65" eb="67">
      <t>ジギョウ</t>
    </rPh>
    <rPh sb="68" eb="69">
      <t>ダイ</t>
    </rPh>
    <rPh sb="70" eb="71">
      <t>キ</t>
    </rPh>
    <rPh sb="71" eb="73">
      <t>ケイエイ</t>
    </rPh>
    <rPh sb="73" eb="75">
      <t>ケイカク</t>
    </rPh>
    <rPh sb="76" eb="78">
      <t>レイワ</t>
    </rPh>
    <rPh sb="79" eb="81">
      <t>ネンド</t>
    </rPh>
    <rPh sb="82" eb="84">
      <t>レイワ</t>
    </rPh>
    <rPh sb="85" eb="87">
      <t>ネンド</t>
    </rPh>
    <rPh sb="180" eb="182">
      <t>コンゴ</t>
    </rPh>
    <rPh sb="184" eb="186">
      <t>コウエイ</t>
    </rPh>
    <rPh sb="186" eb="188">
      <t>キギョウ</t>
    </rPh>
    <rPh sb="188" eb="190">
      <t>カイケイ</t>
    </rPh>
    <rPh sb="191" eb="192">
      <t>モト</t>
    </rPh>
    <rPh sb="193" eb="194">
      <t>エ</t>
    </rPh>
    <rPh sb="197" eb="199">
      <t>ザイム</t>
    </rPh>
    <rPh sb="199" eb="201">
      <t>ショヒョウ</t>
    </rPh>
    <rPh sb="204" eb="206">
      <t>ケイエイ</t>
    </rPh>
    <rPh sb="206" eb="208">
      <t>ジョウキョウ</t>
    </rPh>
    <rPh sb="209" eb="211">
      <t>ハアク</t>
    </rPh>
    <rPh sb="212" eb="214">
      <t>ケイエイ</t>
    </rPh>
    <rPh sb="214" eb="216">
      <t>ブンセキ</t>
    </rPh>
    <rPh sb="233" eb="235">
      <t>ケンショウ</t>
    </rPh>
    <rPh sb="236" eb="237">
      <t>スス</t>
    </rPh>
    <phoneticPr fontId="4"/>
  </si>
  <si>
    <t>　①経常収支比率については前年度に続き100％を上回っており、全国・類似団体の平均値と比較しても高い水準であるものの、⑤経費回収率については100％を大きく下回る結果となった。
　今後はより一層の使用料収入の確保に努めていく必要があるものの、本市の下水道事業については、資本費平準化債の活用と一般会計繰入金により収支の均衡を保っており、使用料収入により総費用を賄う健全経営を行うには課題が多い。　
　③流動比率については、全国・類似団体の平均値を下回っており、高い水準である特定環境保全公共下水道とあわせると数値は改善はするものの、さらなる改善が必要である。
　④企業債残高対事業規模比率については、前年度に比べ大きく改善したものの、未だ全国・類似団体の平均値を上回っている。
　本市においては、現在も未普及地域解消に向けた整備を継続しているところであり、これによる企業債残高の多さが⑥汚水処理原価を引き上げ、⑤経費回収率を悪化させる要因となっている。
　⑧水洗化率については、前年度と同水準であるものの、全国・類似団体の平均値を下回る結果となった。
　公共下水道への接続は、使用料収益に直結することから、引き続き水洗化普及の推進に努めていく。</t>
    <rPh sb="2" eb="4">
      <t>ケイジョウ</t>
    </rPh>
    <rPh sb="4" eb="6">
      <t>シュウシ</t>
    </rPh>
    <rPh sb="6" eb="8">
      <t>ヒリツ</t>
    </rPh>
    <rPh sb="13" eb="16">
      <t>ゼンネンド</t>
    </rPh>
    <rPh sb="17" eb="18">
      <t>ツヅ</t>
    </rPh>
    <rPh sb="31" eb="33">
      <t>ゼンコク</t>
    </rPh>
    <rPh sb="34" eb="38">
      <t>ルイジダンタイ</t>
    </rPh>
    <rPh sb="39" eb="41">
      <t>ヘイキン</t>
    </rPh>
    <rPh sb="41" eb="42">
      <t>アタイ</t>
    </rPh>
    <rPh sb="43" eb="45">
      <t>ヒカク</t>
    </rPh>
    <rPh sb="48" eb="49">
      <t>タカ</t>
    </rPh>
    <rPh sb="50" eb="52">
      <t>スイジュン</t>
    </rPh>
    <rPh sb="74" eb="75">
      <t>オオ</t>
    </rPh>
    <rPh sb="77" eb="79">
      <t>シタマワ</t>
    </rPh>
    <rPh sb="80" eb="82">
      <t>ケッカ</t>
    </rPh>
    <rPh sb="90" eb="92">
      <t>コンゴ</t>
    </rPh>
    <rPh sb="98" eb="103">
      <t>シヨウリョウシュウニュウ</t>
    </rPh>
    <rPh sb="104" eb="106">
      <t>カクホ</t>
    </rPh>
    <rPh sb="107" eb="108">
      <t>ツト</t>
    </rPh>
    <rPh sb="112" eb="114">
      <t>ヒツヨウ</t>
    </rPh>
    <rPh sb="121" eb="123">
      <t>ホンシ</t>
    </rPh>
    <rPh sb="124" eb="129">
      <t>ゲスイドウジギョウ</t>
    </rPh>
    <rPh sb="155" eb="157">
      <t>シュウシ</t>
    </rPh>
    <rPh sb="161" eb="162">
      <t>タモ</t>
    </rPh>
    <rPh sb="202" eb="206">
      <t>リュウドウヒリツ</t>
    </rPh>
    <rPh sb="224" eb="225">
      <t>シタ</t>
    </rPh>
    <rPh sb="231" eb="232">
      <t>タカ</t>
    </rPh>
    <rPh sb="233" eb="235">
      <t>スイジュン</t>
    </rPh>
    <rPh sb="238" eb="242">
      <t>トクテイカンキョウ</t>
    </rPh>
    <rPh sb="242" eb="244">
      <t>ホゼン</t>
    </rPh>
    <rPh sb="244" eb="249">
      <t>コウキョウゲスイドウ</t>
    </rPh>
    <rPh sb="255" eb="257">
      <t>スウチ</t>
    </rPh>
    <rPh sb="258" eb="260">
      <t>カイゼン</t>
    </rPh>
    <rPh sb="271" eb="273">
      <t>カイゼン</t>
    </rPh>
    <rPh sb="274" eb="276">
      <t>ヒツヨウ</t>
    </rPh>
    <rPh sb="319" eb="320">
      <t>イマ</t>
    </rPh>
    <rPh sb="342" eb="344">
      <t>ホンシ</t>
    </rPh>
    <rPh sb="350" eb="352">
      <t>ゲンザイ</t>
    </rPh>
    <rPh sb="385" eb="387">
      <t>キギョウ</t>
    </rPh>
    <rPh sb="387" eb="388">
      <t>サイ</t>
    </rPh>
    <rPh sb="414" eb="416">
      <t>アッカ</t>
    </rPh>
    <rPh sb="419" eb="421">
      <t>ヨウイン</t>
    </rPh>
    <rPh sb="432" eb="433">
      <t>クラ</t>
    </rPh>
    <rPh sb="434" eb="435">
      <t>オオ</t>
    </rPh>
    <rPh sb="437" eb="439">
      <t>カイゼン</t>
    </rPh>
    <rPh sb="442" eb="445">
      <t>ゼンネンド</t>
    </rPh>
    <rPh sb="446" eb="447">
      <t>オナ</t>
    </rPh>
    <rPh sb="447" eb="449">
      <t>スイジュン</t>
    </rPh>
    <rPh sb="456" eb="458">
      <t>ゼンコク</t>
    </rPh>
    <rPh sb="468" eb="470">
      <t>シタマワ</t>
    </rPh>
    <rPh sb="471" eb="473">
      <t>ケッカ</t>
    </rPh>
    <rPh sb="481" eb="483">
      <t>ゼンタイ</t>
    </rPh>
    <rPh sb="484" eb="485">
      <t>クラ</t>
    </rPh>
    <rPh sb="488" eb="48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</si>
</sst>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16C-4ED2-A7D1-C3E6D1FD61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0.17</c:v>
                </c:pt>
              </c:numCache>
            </c:numRef>
          </c:val>
          <c:smooth val="0"/>
          <c:extLst>
            <c:ext xmlns:c16="http://schemas.microsoft.com/office/drawing/2014/chart" uri="{C3380CC4-5D6E-409C-BE32-E72D297353CC}">
              <c16:uniqueId val="{00000001-F16C-4ED2-A7D1-C3E6D1FD61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9B-408C-BD1B-64BCCC5F43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64.92</c:v>
                </c:pt>
              </c:numCache>
            </c:numRef>
          </c:val>
          <c:smooth val="0"/>
          <c:extLst>
            <c:ext xmlns:c16="http://schemas.microsoft.com/office/drawing/2014/chart" uri="{C3380CC4-5D6E-409C-BE32-E72D297353CC}">
              <c16:uniqueId val="{00000001-0B9B-408C-BD1B-64BCCC5F43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91.18</c:v>
                </c:pt>
                <c:pt idx="4">
                  <c:v>91.16</c:v>
                </c:pt>
              </c:numCache>
            </c:numRef>
          </c:val>
          <c:extLst>
            <c:ext xmlns:c16="http://schemas.microsoft.com/office/drawing/2014/chart" uri="{C3380CC4-5D6E-409C-BE32-E72D297353CC}">
              <c16:uniqueId val="{00000000-9AF7-4714-AE5D-1FEA009C70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92.88</c:v>
                </c:pt>
              </c:numCache>
            </c:numRef>
          </c:val>
          <c:smooth val="0"/>
          <c:extLst>
            <c:ext xmlns:c16="http://schemas.microsoft.com/office/drawing/2014/chart" uri="{C3380CC4-5D6E-409C-BE32-E72D297353CC}">
              <c16:uniqueId val="{00000001-9AF7-4714-AE5D-1FEA009C70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121.7</c:v>
                </c:pt>
                <c:pt idx="4">
                  <c:v>118.88</c:v>
                </c:pt>
              </c:numCache>
            </c:numRef>
          </c:val>
          <c:extLst>
            <c:ext xmlns:c16="http://schemas.microsoft.com/office/drawing/2014/chart" uri="{C3380CC4-5D6E-409C-BE32-E72D297353CC}">
              <c16:uniqueId val="{00000000-35CD-42B1-B68B-F0A0617FF9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108.04</c:v>
                </c:pt>
              </c:numCache>
            </c:numRef>
          </c:val>
          <c:smooth val="0"/>
          <c:extLst>
            <c:ext xmlns:c16="http://schemas.microsoft.com/office/drawing/2014/chart" uri="{C3380CC4-5D6E-409C-BE32-E72D297353CC}">
              <c16:uniqueId val="{00000001-35CD-42B1-B68B-F0A0617FF9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3.12</c:v>
                </c:pt>
                <c:pt idx="4">
                  <c:v>6.15</c:v>
                </c:pt>
              </c:numCache>
            </c:numRef>
          </c:val>
          <c:extLst>
            <c:ext xmlns:c16="http://schemas.microsoft.com/office/drawing/2014/chart" uri="{C3380CC4-5D6E-409C-BE32-E72D297353CC}">
              <c16:uniqueId val="{00000000-82A3-4C26-8FF4-7E42CC6CE4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25.66</c:v>
                </c:pt>
              </c:numCache>
            </c:numRef>
          </c:val>
          <c:smooth val="0"/>
          <c:extLst>
            <c:ext xmlns:c16="http://schemas.microsoft.com/office/drawing/2014/chart" uri="{C3380CC4-5D6E-409C-BE32-E72D297353CC}">
              <c16:uniqueId val="{00000001-82A3-4C26-8FF4-7E42CC6CE4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90F-4DBF-9388-BF861C0607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1.61</c:v>
                </c:pt>
              </c:numCache>
            </c:numRef>
          </c:val>
          <c:smooth val="0"/>
          <c:extLst>
            <c:ext xmlns:c16="http://schemas.microsoft.com/office/drawing/2014/chart" uri="{C3380CC4-5D6E-409C-BE32-E72D297353CC}">
              <c16:uniqueId val="{00000001-290F-4DBF-9388-BF861C0607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40-4579-BE55-25CC8F7D12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4.49</c:v>
                </c:pt>
              </c:numCache>
            </c:numRef>
          </c:val>
          <c:smooth val="0"/>
          <c:extLst>
            <c:ext xmlns:c16="http://schemas.microsoft.com/office/drawing/2014/chart" uri="{C3380CC4-5D6E-409C-BE32-E72D297353CC}">
              <c16:uniqueId val="{00000001-0740-4579-BE55-25CC8F7D12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22.52</c:v>
                </c:pt>
                <c:pt idx="4">
                  <c:v>32.61</c:v>
                </c:pt>
              </c:numCache>
            </c:numRef>
          </c:val>
          <c:extLst>
            <c:ext xmlns:c16="http://schemas.microsoft.com/office/drawing/2014/chart" uri="{C3380CC4-5D6E-409C-BE32-E72D297353CC}">
              <c16:uniqueId val="{00000000-9D21-4064-BED4-98955D092A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68.53</c:v>
                </c:pt>
              </c:numCache>
            </c:numRef>
          </c:val>
          <c:smooth val="0"/>
          <c:extLst>
            <c:ext xmlns:c16="http://schemas.microsoft.com/office/drawing/2014/chart" uri="{C3380CC4-5D6E-409C-BE32-E72D297353CC}">
              <c16:uniqueId val="{00000001-9D21-4064-BED4-98955D092A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1924.3</c:v>
                </c:pt>
                <c:pt idx="4">
                  <c:v>1586.85</c:v>
                </c:pt>
              </c:numCache>
            </c:numRef>
          </c:val>
          <c:extLst>
            <c:ext xmlns:c16="http://schemas.microsoft.com/office/drawing/2014/chart" uri="{C3380CC4-5D6E-409C-BE32-E72D297353CC}">
              <c16:uniqueId val="{00000000-050B-4047-A96B-8C9B379E14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825.1</c:v>
                </c:pt>
              </c:numCache>
            </c:numRef>
          </c:val>
          <c:smooth val="0"/>
          <c:extLst>
            <c:ext xmlns:c16="http://schemas.microsoft.com/office/drawing/2014/chart" uri="{C3380CC4-5D6E-409C-BE32-E72D297353CC}">
              <c16:uniqueId val="{00000001-050B-4047-A96B-8C9B379E14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101.61</c:v>
                </c:pt>
                <c:pt idx="4">
                  <c:v>72.78</c:v>
                </c:pt>
              </c:numCache>
            </c:numRef>
          </c:val>
          <c:extLst>
            <c:ext xmlns:c16="http://schemas.microsoft.com/office/drawing/2014/chart" uri="{C3380CC4-5D6E-409C-BE32-E72D297353CC}">
              <c16:uniqueId val="{00000000-79FB-4A39-A5A0-F9712E84BA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97.07</c:v>
                </c:pt>
              </c:numCache>
            </c:numRef>
          </c:val>
          <c:smooth val="0"/>
          <c:extLst>
            <c:ext xmlns:c16="http://schemas.microsoft.com/office/drawing/2014/chart" uri="{C3380CC4-5D6E-409C-BE32-E72D297353CC}">
              <c16:uniqueId val="{00000001-79FB-4A39-A5A0-F9712E84BA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147.68</c:v>
                </c:pt>
                <c:pt idx="4">
                  <c:v>206.21</c:v>
                </c:pt>
              </c:numCache>
            </c:numRef>
          </c:val>
          <c:extLst>
            <c:ext xmlns:c16="http://schemas.microsoft.com/office/drawing/2014/chart" uri="{C3380CC4-5D6E-409C-BE32-E72D297353CC}">
              <c16:uniqueId val="{00000000-0CC0-4830-A149-4AD2EAD7D4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157.81</c:v>
                </c:pt>
              </c:numCache>
            </c:numRef>
          </c:val>
          <c:smooth val="0"/>
          <c:extLst>
            <c:ext xmlns:c16="http://schemas.microsoft.com/office/drawing/2014/chart" uri="{C3380CC4-5D6E-409C-BE32-E72D297353CC}">
              <c16:uniqueId val="{00000001-0CC0-4830-A149-4AD2EAD7D4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7" zoomScaleNormal="100" workbookViewId="0">
      <selection activeCell="CD36" sqref="CD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彦根市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111807</v>
      </c>
      <c r="AM8" s="37"/>
      <c r="AN8" s="37"/>
      <c r="AO8" s="37"/>
      <c r="AP8" s="37"/>
      <c r="AQ8" s="37"/>
      <c r="AR8" s="37"/>
      <c r="AS8" s="37"/>
      <c r="AT8" s="38">
        <f>データ!T6</f>
        <v>196.87</v>
      </c>
      <c r="AU8" s="38"/>
      <c r="AV8" s="38"/>
      <c r="AW8" s="38"/>
      <c r="AX8" s="38"/>
      <c r="AY8" s="38"/>
      <c r="AZ8" s="38"/>
      <c r="BA8" s="38"/>
      <c r="BB8" s="38">
        <f>データ!U6</f>
        <v>567.91999999999996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50.05</v>
      </c>
      <c r="J10" s="38"/>
      <c r="K10" s="38"/>
      <c r="L10" s="38"/>
      <c r="M10" s="38"/>
      <c r="N10" s="38"/>
      <c r="O10" s="38"/>
      <c r="P10" s="38">
        <f>データ!P6</f>
        <v>79.31</v>
      </c>
      <c r="Q10" s="38"/>
      <c r="R10" s="38"/>
      <c r="S10" s="38"/>
      <c r="T10" s="38"/>
      <c r="U10" s="38"/>
      <c r="V10" s="38"/>
      <c r="W10" s="38">
        <f>データ!Q6</f>
        <v>82.57</v>
      </c>
      <c r="X10" s="38"/>
      <c r="Y10" s="38"/>
      <c r="Z10" s="38"/>
      <c r="AA10" s="38"/>
      <c r="AB10" s="38"/>
      <c r="AC10" s="38"/>
      <c r="AD10" s="37">
        <f>データ!R6</f>
        <v>2948</v>
      </c>
      <c r="AE10" s="37"/>
      <c r="AF10" s="37"/>
      <c r="AG10" s="37"/>
      <c r="AH10" s="37"/>
      <c r="AI10" s="37"/>
      <c r="AJ10" s="37"/>
      <c r="AK10" s="2"/>
      <c r="AL10" s="37">
        <f>データ!V6</f>
        <v>88417</v>
      </c>
      <c r="AM10" s="37"/>
      <c r="AN10" s="37"/>
      <c r="AO10" s="37"/>
      <c r="AP10" s="37"/>
      <c r="AQ10" s="37"/>
      <c r="AR10" s="37"/>
      <c r="AS10" s="37"/>
      <c r="AT10" s="38">
        <f>データ!W6</f>
        <v>20.190000000000001</v>
      </c>
      <c r="AU10" s="38"/>
      <c r="AV10" s="38"/>
      <c r="AW10" s="38"/>
      <c r="AX10" s="38"/>
      <c r="AY10" s="38"/>
      <c r="AZ10" s="38"/>
      <c r="BA10" s="38"/>
      <c r="BB10" s="38">
        <f>データ!X6</f>
        <v>4379.25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hvYcYHf+cs78/BTwSJtXvdwJ4cBWSlNTQagwXT55VCIKD6r5sZ7t7srBoH+2VlUsBpFrws0nPXipRBYKLuJsw==" saltValue="tqpXKgGFpkYewD9+bL6O4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252026</v>
      </c>
      <c r="D6" s="19">
        <f t="shared" si="3"/>
        <v>46</v>
      </c>
      <c r="E6" s="19">
        <f t="shared" si="3"/>
        <v>17</v>
      </c>
      <c r="F6" s="19">
        <f t="shared" si="3"/>
        <v>1</v>
      </c>
      <c r="G6" s="19">
        <f t="shared" si="3"/>
        <v>0</v>
      </c>
      <c r="H6" s="19" t="str">
        <f t="shared" si="3"/>
        <v>滋賀県　彦根市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50.05</v>
      </c>
      <c r="P6" s="20">
        <f t="shared" si="3"/>
        <v>79.31</v>
      </c>
      <c r="Q6" s="20">
        <f t="shared" si="3"/>
        <v>82.57</v>
      </c>
      <c r="R6" s="20">
        <f t="shared" si="3"/>
        <v>2948</v>
      </c>
      <c r="S6" s="20">
        <f t="shared" si="3"/>
        <v>111807</v>
      </c>
      <c r="T6" s="20">
        <f t="shared" si="3"/>
        <v>196.87</v>
      </c>
      <c r="U6" s="20">
        <f t="shared" si="3"/>
        <v>567.91999999999996</v>
      </c>
      <c r="V6" s="20">
        <f t="shared" si="3"/>
        <v>88417</v>
      </c>
      <c r="W6" s="20">
        <f t="shared" si="3"/>
        <v>20.190000000000001</v>
      </c>
      <c r="X6" s="20">
        <f t="shared" si="3"/>
        <v>4379.25</v>
      </c>
      <c r="Y6" s="21" t="str">
        <f>IF(Y7="",NA(),Y7)</f>
        <v>-</v>
      </c>
      <c r="Z6" s="21" t="str">
        <f t="shared" ref="Z6:AH6" si="4">IF(Z7="",NA(),Z7)</f>
        <v>-</v>
      </c>
      <c r="AA6" s="21" t="str">
        <f t="shared" si="4"/>
        <v>-</v>
      </c>
      <c r="AB6" s="21">
        <f t="shared" si="4"/>
        <v>121.7</v>
      </c>
      <c r="AC6" s="21">
        <f t="shared" si="4"/>
        <v>118.88</v>
      </c>
      <c r="AD6" s="21" t="str">
        <f t="shared" si="4"/>
        <v>-</v>
      </c>
      <c r="AE6" s="21" t="str">
        <f t="shared" si="4"/>
        <v>-</v>
      </c>
      <c r="AF6" s="21" t="str">
        <f t="shared" si="4"/>
        <v>-</v>
      </c>
      <c r="AG6" s="21">
        <f t="shared" si="4"/>
        <v>109.91</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9.42</v>
      </c>
      <c r="AS6" s="21">
        <f t="shared" si="5"/>
        <v>4.49</v>
      </c>
      <c r="AT6" s="20" t="str">
        <f>IF(AT7="","",IF(AT7="-","【-】","【"&amp;SUBSTITUTE(TEXT(AT7,"#,##0.00"),"-","△")&amp;"】"))</f>
        <v>【3.09】</v>
      </c>
      <c r="AU6" s="21" t="str">
        <f>IF(AU7="",NA(),AU7)</f>
        <v>-</v>
      </c>
      <c r="AV6" s="21" t="str">
        <f t="shared" ref="AV6:BD6" si="6">IF(AV7="",NA(),AV7)</f>
        <v>-</v>
      </c>
      <c r="AW6" s="21" t="str">
        <f t="shared" si="6"/>
        <v>-</v>
      </c>
      <c r="AX6" s="21">
        <f t="shared" si="6"/>
        <v>22.52</v>
      </c>
      <c r="AY6" s="21">
        <f t="shared" si="6"/>
        <v>32.61</v>
      </c>
      <c r="AZ6" s="21" t="str">
        <f t="shared" si="6"/>
        <v>-</v>
      </c>
      <c r="BA6" s="21" t="str">
        <f t="shared" si="6"/>
        <v>-</v>
      </c>
      <c r="BB6" s="21" t="str">
        <f t="shared" si="6"/>
        <v>-</v>
      </c>
      <c r="BC6" s="21">
        <f t="shared" si="6"/>
        <v>47.61</v>
      </c>
      <c r="BD6" s="21">
        <f t="shared" si="6"/>
        <v>68.53</v>
      </c>
      <c r="BE6" s="20" t="str">
        <f>IF(BE7="","",IF(BE7="-","【-】","【"&amp;SUBSTITUTE(TEXT(BE7,"#,##0.00"),"-","△")&amp;"】"))</f>
        <v>【71.39】</v>
      </c>
      <c r="BF6" s="21" t="str">
        <f>IF(BF7="",NA(),BF7)</f>
        <v>-</v>
      </c>
      <c r="BG6" s="21" t="str">
        <f t="shared" ref="BG6:BO6" si="7">IF(BG7="",NA(),BG7)</f>
        <v>-</v>
      </c>
      <c r="BH6" s="21" t="str">
        <f t="shared" si="7"/>
        <v>-</v>
      </c>
      <c r="BI6" s="21">
        <f t="shared" si="7"/>
        <v>1924.3</v>
      </c>
      <c r="BJ6" s="21">
        <f t="shared" si="7"/>
        <v>1586.85</v>
      </c>
      <c r="BK6" s="21" t="str">
        <f t="shared" si="7"/>
        <v>-</v>
      </c>
      <c r="BL6" s="21" t="str">
        <f t="shared" si="7"/>
        <v>-</v>
      </c>
      <c r="BM6" s="21" t="str">
        <f t="shared" si="7"/>
        <v>-</v>
      </c>
      <c r="BN6" s="21">
        <f t="shared" si="7"/>
        <v>1092.22</v>
      </c>
      <c r="BO6" s="21">
        <f t="shared" si="7"/>
        <v>825.1</v>
      </c>
      <c r="BP6" s="20" t="str">
        <f>IF(BP7="","",IF(BP7="-","【-】","【"&amp;SUBSTITUTE(TEXT(BP7,"#,##0.00"),"-","△")&amp;"】"))</f>
        <v>【669.12】</v>
      </c>
      <c r="BQ6" s="21" t="str">
        <f>IF(BQ7="",NA(),BQ7)</f>
        <v>-</v>
      </c>
      <c r="BR6" s="21" t="str">
        <f t="shared" ref="BR6:BZ6" si="8">IF(BR7="",NA(),BR7)</f>
        <v>-</v>
      </c>
      <c r="BS6" s="21" t="str">
        <f t="shared" si="8"/>
        <v>-</v>
      </c>
      <c r="BT6" s="21">
        <f t="shared" si="8"/>
        <v>101.61</v>
      </c>
      <c r="BU6" s="21">
        <f t="shared" si="8"/>
        <v>72.78</v>
      </c>
      <c r="BV6" s="21" t="str">
        <f t="shared" si="8"/>
        <v>-</v>
      </c>
      <c r="BW6" s="21" t="str">
        <f t="shared" si="8"/>
        <v>-</v>
      </c>
      <c r="BX6" s="21" t="str">
        <f t="shared" si="8"/>
        <v>-</v>
      </c>
      <c r="BY6" s="21">
        <f t="shared" si="8"/>
        <v>97.53</v>
      </c>
      <c r="BZ6" s="21">
        <f t="shared" si="8"/>
        <v>97.07</v>
      </c>
      <c r="CA6" s="20" t="str">
        <f>IF(CA7="","",IF(CA7="-","【-】","【"&amp;SUBSTITUTE(TEXT(CA7,"#,##0.00"),"-","△")&amp;"】"))</f>
        <v>【99.73】</v>
      </c>
      <c r="CB6" s="21" t="str">
        <f>IF(CB7="",NA(),CB7)</f>
        <v>-</v>
      </c>
      <c r="CC6" s="21" t="str">
        <f t="shared" ref="CC6:CK6" si="9">IF(CC7="",NA(),CC7)</f>
        <v>-</v>
      </c>
      <c r="CD6" s="21" t="str">
        <f t="shared" si="9"/>
        <v>-</v>
      </c>
      <c r="CE6" s="21">
        <f t="shared" si="9"/>
        <v>147.68</v>
      </c>
      <c r="CF6" s="21">
        <f t="shared" si="9"/>
        <v>206.21</v>
      </c>
      <c r="CG6" s="21" t="str">
        <f t="shared" si="9"/>
        <v>-</v>
      </c>
      <c r="CH6" s="21" t="str">
        <f t="shared" si="9"/>
        <v>-</v>
      </c>
      <c r="CI6" s="21" t="str">
        <f t="shared" si="9"/>
        <v>-</v>
      </c>
      <c r="CJ6" s="21">
        <f t="shared" si="9"/>
        <v>155.83000000000001</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61.51</v>
      </c>
      <c r="CV6" s="21">
        <f t="shared" si="10"/>
        <v>64.92</v>
      </c>
      <c r="CW6" s="20" t="str">
        <f>IF(CW7="","",IF(CW7="-","【-】","【"&amp;SUBSTITUTE(TEXT(CW7,"#,##0.00"),"-","△")&amp;"】"))</f>
        <v>【59.99】</v>
      </c>
      <c r="CX6" s="21" t="str">
        <f>IF(CX7="",NA(),CX7)</f>
        <v>-</v>
      </c>
      <c r="CY6" s="21" t="str">
        <f t="shared" ref="CY6:DG6" si="11">IF(CY7="",NA(),CY7)</f>
        <v>-</v>
      </c>
      <c r="CZ6" s="21" t="str">
        <f t="shared" si="11"/>
        <v>-</v>
      </c>
      <c r="DA6" s="21">
        <f t="shared" si="11"/>
        <v>91.18</v>
      </c>
      <c r="DB6" s="21">
        <f t="shared" si="11"/>
        <v>91.16</v>
      </c>
      <c r="DC6" s="21" t="str">
        <f t="shared" si="11"/>
        <v>-</v>
      </c>
      <c r="DD6" s="21" t="str">
        <f t="shared" si="11"/>
        <v>-</v>
      </c>
      <c r="DE6" s="21" t="str">
        <f t="shared" si="11"/>
        <v>-</v>
      </c>
      <c r="DF6" s="21">
        <f t="shared" si="11"/>
        <v>85.82</v>
      </c>
      <c r="DG6" s="21">
        <f t="shared" si="11"/>
        <v>92.88</v>
      </c>
      <c r="DH6" s="20" t="str">
        <f>IF(DH7="","",IF(DH7="-","【-】","【"&amp;SUBSTITUTE(TEXT(DH7,"#,##0.00"),"-","△")&amp;"】"))</f>
        <v>【95.72】</v>
      </c>
      <c r="DI6" s="21" t="str">
        <f>IF(DI7="",NA(),DI7)</f>
        <v>-</v>
      </c>
      <c r="DJ6" s="21" t="str">
        <f t="shared" ref="DJ6:DR6" si="12">IF(DJ7="",NA(),DJ7)</f>
        <v>-</v>
      </c>
      <c r="DK6" s="21" t="str">
        <f t="shared" si="12"/>
        <v>-</v>
      </c>
      <c r="DL6" s="21">
        <f t="shared" si="12"/>
        <v>3.12</v>
      </c>
      <c r="DM6" s="21">
        <f t="shared" si="12"/>
        <v>6.15</v>
      </c>
      <c r="DN6" s="21" t="str">
        <f t="shared" si="12"/>
        <v>-</v>
      </c>
      <c r="DO6" s="21" t="str">
        <f t="shared" si="12"/>
        <v>-</v>
      </c>
      <c r="DP6" s="21" t="str">
        <f t="shared" si="12"/>
        <v>-</v>
      </c>
      <c r="DQ6" s="21">
        <f t="shared" si="12"/>
        <v>15.29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0.11</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0.17</v>
      </c>
      <c r="EO6" s="20" t="str">
        <f>IF(EO7="","",IF(EO7="-","【-】","【"&amp;SUBSTITUTE(TEXT(EO7,"#,##0.00"),"-","△")&amp;"】"))</f>
        <v>【0.24】</v>
      </c>
    </row>
    <row r="7" spans="1:148" s="22" customFormat="1" x14ac:dyDescent="0.15">
      <c r="A7" s="14"/>
      <c r="B7" s="23">
        <v>2021</v>
      </c>
      <c r="C7" s="23">
        <v>252026</v>
      </c>
      <c r="D7" s="23">
        <v>46</v>
      </c>
      <c r="E7" s="23">
        <v>17</v>
      </c>
      <c r="F7" s="23">
        <v>1</v>
      </c>
      <c r="G7" s="23">
        <v>0</v>
      </c>
      <c r="H7" s="23" t="s">
        <v>96</v>
      </c>
      <c r="I7" s="23" t="s">
        <v>97</v>
      </c>
      <c r="J7" s="23" t="s">
        <v>98</v>
      </c>
      <c r="K7" s="23" t="s">
        <v>99</v>
      </c>
      <c r="L7" s="23" t="s">
        <v>100</v>
      </c>
      <c r="M7" s="23" t="s">
        <v>101</v>
      </c>
      <c r="N7" s="24" t="s">
        <v>102</v>
      </c>
      <c r="O7" s="24">
        <v>50.05</v>
      </c>
      <c r="P7" s="24">
        <v>79.31</v>
      </c>
      <c r="Q7" s="24">
        <v>82.57</v>
      </c>
      <c r="R7" s="24">
        <v>2948</v>
      </c>
      <c r="S7" s="24">
        <v>111807</v>
      </c>
      <c r="T7" s="24">
        <v>196.87</v>
      </c>
      <c r="U7" s="24">
        <v>567.91999999999996</v>
      </c>
      <c r="V7" s="24">
        <v>88417</v>
      </c>
      <c r="W7" s="24">
        <v>20.190000000000001</v>
      </c>
      <c r="X7" s="24">
        <v>4379.25</v>
      </c>
      <c r="Y7" s="24" t="s">
        <v>102</v>
      </c>
      <c r="Z7" s="24" t="s">
        <v>102</v>
      </c>
      <c r="AA7" s="24" t="s">
        <v>102</v>
      </c>
      <c r="AB7" s="24">
        <v>121.7</v>
      </c>
      <c r="AC7" s="24">
        <v>118.88</v>
      </c>
      <c r="AD7" s="24" t="s">
        <v>102</v>
      </c>
      <c r="AE7" s="24" t="s">
        <v>102</v>
      </c>
      <c r="AF7" s="24" t="s">
        <v>102</v>
      </c>
      <c r="AG7" s="24">
        <v>109.91</v>
      </c>
      <c r="AH7" s="24">
        <v>108.04</v>
      </c>
      <c r="AI7" s="24">
        <v>107.02</v>
      </c>
      <c r="AJ7" s="24" t="s">
        <v>102</v>
      </c>
      <c r="AK7" s="24" t="s">
        <v>102</v>
      </c>
      <c r="AL7" s="24" t="s">
        <v>102</v>
      </c>
      <c r="AM7" s="24">
        <v>0</v>
      </c>
      <c r="AN7" s="24">
        <v>0</v>
      </c>
      <c r="AO7" s="24" t="s">
        <v>102</v>
      </c>
      <c r="AP7" s="24" t="s">
        <v>102</v>
      </c>
      <c r="AQ7" s="24" t="s">
        <v>102</v>
      </c>
      <c r="AR7" s="24">
        <v>9.42</v>
      </c>
      <c r="AS7" s="24">
        <v>4.49</v>
      </c>
      <c r="AT7" s="24">
        <v>3.09</v>
      </c>
      <c r="AU7" s="24" t="s">
        <v>102</v>
      </c>
      <c r="AV7" s="24" t="s">
        <v>102</v>
      </c>
      <c r="AW7" s="24" t="s">
        <v>102</v>
      </c>
      <c r="AX7" s="24">
        <v>22.52</v>
      </c>
      <c r="AY7" s="24">
        <v>32.61</v>
      </c>
      <c r="AZ7" s="24" t="s">
        <v>102</v>
      </c>
      <c r="BA7" s="24" t="s">
        <v>102</v>
      </c>
      <c r="BB7" s="24" t="s">
        <v>102</v>
      </c>
      <c r="BC7" s="24">
        <v>47.61</v>
      </c>
      <c r="BD7" s="24">
        <v>68.53</v>
      </c>
      <c r="BE7" s="24">
        <v>71.39</v>
      </c>
      <c r="BF7" s="24" t="s">
        <v>102</v>
      </c>
      <c r="BG7" s="24" t="s">
        <v>102</v>
      </c>
      <c r="BH7" s="24" t="s">
        <v>102</v>
      </c>
      <c r="BI7" s="24">
        <v>1924.3</v>
      </c>
      <c r="BJ7" s="24">
        <v>1586.85</v>
      </c>
      <c r="BK7" s="24" t="s">
        <v>102</v>
      </c>
      <c r="BL7" s="24" t="s">
        <v>102</v>
      </c>
      <c r="BM7" s="24" t="s">
        <v>102</v>
      </c>
      <c r="BN7" s="24">
        <v>1092.22</v>
      </c>
      <c r="BO7" s="24">
        <v>825.1</v>
      </c>
      <c r="BP7" s="24">
        <v>669.12</v>
      </c>
      <c r="BQ7" s="24" t="s">
        <v>102</v>
      </c>
      <c r="BR7" s="24" t="s">
        <v>102</v>
      </c>
      <c r="BS7" s="24" t="s">
        <v>102</v>
      </c>
      <c r="BT7" s="24">
        <v>101.61</v>
      </c>
      <c r="BU7" s="24">
        <v>72.78</v>
      </c>
      <c r="BV7" s="24" t="s">
        <v>102</v>
      </c>
      <c r="BW7" s="24" t="s">
        <v>102</v>
      </c>
      <c r="BX7" s="24" t="s">
        <v>102</v>
      </c>
      <c r="BY7" s="24">
        <v>97.53</v>
      </c>
      <c r="BZ7" s="24">
        <v>97.07</v>
      </c>
      <c r="CA7" s="24">
        <v>99.73</v>
      </c>
      <c r="CB7" s="24" t="s">
        <v>102</v>
      </c>
      <c r="CC7" s="24" t="s">
        <v>102</v>
      </c>
      <c r="CD7" s="24" t="s">
        <v>102</v>
      </c>
      <c r="CE7" s="24">
        <v>147.68</v>
      </c>
      <c r="CF7" s="24">
        <v>206.21</v>
      </c>
      <c r="CG7" s="24" t="s">
        <v>102</v>
      </c>
      <c r="CH7" s="24" t="s">
        <v>102</v>
      </c>
      <c r="CI7" s="24" t="s">
        <v>102</v>
      </c>
      <c r="CJ7" s="24">
        <v>155.83000000000001</v>
      </c>
      <c r="CK7" s="24">
        <v>157.81</v>
      </c>
      <c r="CL7" s="24">
        <v>134.97999999999999</v>
      </c>
      <c r="CM7" s="24" t="s">
        <v>102</v>
      </c>
      <c r="CN7" s="24" t="s">
        <v>102</v>
      </c>
      <c r="CO7" s="24" t="s">
        <v>102</v>
      </c>
      <c r="CP7" s="24" t="s">
        <v>102</v>
      </c>
      <c r="CQ7" s="24" t="s">
        <v>102</v>
      </c>
      <c r="CR7" s="24" t="s">
        <v>102</v>
      </c>
      <c r="CS7" s="24" t="s">
        <v>102</v>
      </c>
      <c r="CT7" s="24" t="s">
        <v>102</v>
      </c>
      <c r="CU7" s="24">
        <v>61.51</v>
      </c>
      <c r="CV7" s="24">
        <v>64.92</v>
      </c>
      <c r="CW7" s="24">
        <v>59.99</v>
      </c>
      <c r="CX7" s="24" t="s">
        <v>102</v>
      </c>
      <c r="CY7" s="24" t="s">
        <v>102</v>
      </c>
      <c r="CZ7" s="24" t="s">
        <v>102</v>
      </c>
      <c r="DA7" s="24">
        <v>91.18</v>
      </c>
      <c r="DB7" s="24">
        <v>91.16</v>
      </c>
      <c r="DC7" s="24" t="s">
        <v>102</v>
      </c>
      <c r="DD7" s="24" t="s">
        <v>102</v>
      </c>
      <c r="DE7" s="24" t="s">
        <v>102</v>
      </c>
      <c r="DF7" s="24">
        <v>85.82</v>
      </c>
      <c r="DG7" s="24">
        <v>92.88</v>
      </c>
      <c r="DH7" s="24">
        <v>95.72</v>
      </c>
      <c r="DI7" s="24" t="s">
        <v>102</v>
      </c>
      <c r="DJ7" s="24" t="s">
        <v>102</v>
      </c>
      <c r="DK7" s="24" t="s">
        <v>102</v>
      </c>
      <c r="DL7" s="24">
        <v>3.12</v>
      </c>
      <c r="DM7" s="24">
        <v>6.15</v>
      </c>
      <c r="DN7" s="24" t="s">
        <v>102</v>
      </c>
      <c r="DO7" s="24" t="s">
        <v>102</v>
      </c>
      <c r="DP7" s="24" t="s">
        <v>102</v>
      </c>
      <c r="DQ7" s="24">
        <v>15.29</v>
      </c>
      <c r="DR7" s="24">
        <v>25.66</v>
      </c>
      <c r="DS7" s="24">
        <v>38.17</v>
      </c>
      <c r="DT7" s="24" t="s">
        <v>102</v>
      </c>
      <c r="DU7" s="24" t="s">
        <v>102</v>
      </c>
      <c r="DV7" s="24" t="s">
        <v>102</v>
      </c>
      <c r="DW7" s="24">
        <v>0</v>
      </c>
      <c r="DX7" s="24">
        <v>0</v>
      </c>
      <c r="DY7" s="24" t="s">
        <v>102</v>
      </c>
      <c r="DZ7" s="24" t="s">
        <v>102</v>
      </c>
      <c r="EA7" s="24" t="s">
        <v>102</v>
      </c>
      <c r="EB7" s="24">
        <v>0.11</v>
      </c>
      <c r="EC7" s="24">
        <v>1.61</v>
      </c>
      <c r="ED7" s="24">
        <v>6.54</v>
      </c>
      <c r="EE7" s="24" t="s">
        <v>102</v>
      </c>
      <c r="EF7" s="24" t="s">
        <v>102</v>
      </c>
      <c r="EG7" s="24" t="s">
        <v>102</v>
      </c>
      <c r="EH7" s="24">
        <v>0</v>
      </c>
      <c r="EI7" s="24">
        <v>0</v>
      </c>
      <c r="EJ7" s="24" t="s">
        <v>102</v>
      </c>
      <c r="EK7" s="24" t="s">
        <v>102</v>
      </c>
      <c r="EL7" s="24" t="s">
        <v>102</v>
      </c>
      <c r="EM7" s="24">
        <v>0.15</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紀行</cp:lastModifiedBy>
  <dcterms:created xsi:type="dcterms:W3CDTF">2022-12-01T01:19:49Z</dcterms:created>
  <dcterms:modified xsi:type="dcterms:W3CDTF">2023-01-18T10:31:56Z</dcterms:modified>
  <cp:category/>
</cp:coreProperties>
</file>