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main-p\hikone\財政課\08　★決算統計\令和06年度決算統計\11 財政状況資料\①R7.9.19〆切（令和5年度決算2回目）\④県提出\"/>
    </mc:Choice>
  </mc:AlternateContent>
  <xr:revisionPtr revIDLastSave="0" documentId="13_ncr:1_{19A6E91A-39FF-433B-9A6D-B3A539FE1268}"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BW34" i="10"/>
  <c r="BW35" i="10" s="1"/>
  <c r="BW36" i="10" s="1"/>
  <c r="BW37" i="10" s="1"/>
  <c r="BW38" i="10" s="1"/>
  <c r="BW39" i="10" s="1"/>
  <c r="BW40" i="10" s="1"/>
  <c r="BW41" i="10" s="1"/>
  <c r="BW42" i="10" s="1"/>
  <c r="C34" i="10"/>
  <c r="C35" i="10" s="1"/>
  <c r="CO34" i="10" l="1"/>
  <c r="CO35" i="10" s="1"/>
  <c r="CO36" i="10" s="1"/>
  <c r="CO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<sst xmlns="http://schemas.openxmlformats.org/spreadsheetml/2006/main" count="1140" uniqueCount="584">
  <si>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</si>
  <si>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</si>
  <si>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</si>
  <si>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</si>
  <si>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</si>
  <si>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</si>
  <si>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</si>
  <si>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</si>
  <si>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</si>
  <si>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</si>
  <si>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</si>
  <si>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</si>
  <si>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</si>
  <si>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</si>
  <si>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</si>
  <si>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</si>
  <si>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</si>
  <si>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</si>
  <si>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</si>
  <si>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</si>
  <si>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</si>
  <si>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</si>
  <si>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</si>
  <si>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</si>
  <si>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</si>
  <si>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</si>
  <si>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</si>
  <si>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</si>
  <si>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</si>
  <si>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</si>
  <si>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</si>
  <si>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</si>
  <si>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</si>
  <si>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</si>
  <si>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</si>
  <si>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</si>
  <si>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</si>
  <si>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</si>
  <si>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</si>
  <si>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</si>
  <si>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</si>
  <si>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</si>
  <si>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</si>
  <si>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</si>
  <si>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</si>
  <si>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</si>
  <si>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</si>
  <si>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</si>
  <si>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</si>
  <si>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</si>
  <si>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</si>
  <si>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</si>
  <si>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</si>
  <si>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</si>
  <si>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</si>
  <si>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</si>
  <si>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</si>
  <si>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</si>
  <si>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</si>
  <si>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</si>
  <si>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</si>
  <si>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</si>
  <si>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</si>
  <si>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</si>
  <si>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</si>
  <si>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</si>
  <si>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</si>
  <si>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</si>
  <si>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</si>
  <si>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</si>
  <si>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</si>
  <si>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</si>
  <si>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</si>
  <si>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</si>
  <si>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</si>
  <si>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</si>
  <si>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</si>
  <si>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</si>
  <si>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</si>
  <si>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</si>
  <si>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</si>
  <si>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</si>
  <si>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</si>
  <si>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</si>
  <si>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</si>
  <si>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</si>
  <si>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</si>
  <si>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</si>
  <si>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</si>
  <si>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</si>
  <si>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</si>
  <si>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</si>
  <si>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</si>
  <si>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</si>
  <si>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彦根市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</si>
  <si>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</si>
  <si>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</si>
  <si>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</si>
  <si>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</si>
  <si>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</si>
  <si>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</si>
  <si>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</si>
  <si>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</si>
  <si>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</si>
  <si>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</si>
  <si>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</si>
  <si>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</si>
  <si>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</si>
  <si>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</si>
  <si>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</si>
  <si>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</si>
  <si>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</si>
  <si>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</si>
  <si>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</si>
  <si>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</si>
  <si>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</si>
  <si>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</si>
  <si>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</si>
  <si>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</si>
  <si>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</si>
  <si>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</si>
  <si>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</si>
  <si>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</si>
  <si>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</si>
  <si>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</si>
  <si>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</si>
  <si>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</si>
  <si>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</si>
  <si>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</si>
  <si>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</si>
  <si>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</si>
  <si>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</si>
  <si>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</si>
  <si>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</si>
  <si>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</si>
  <si>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</si>
  <si>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</si>
  <si>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</si>
  <si>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</si>
  <si>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</si>
  <si>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</si>
  <si>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</si>
  <si>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</si>
  <si>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</si>
  <si>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</si>
  <si>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</si>
  <si>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</si>
  <si>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</si>
  <si>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</si>
  <si>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</si>
  <si>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</si>
  <si>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</si>
  <si>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</si>
  <si>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</si>
  <si>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</si>
  <si>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</si>
  <si>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</si>
  <si>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</si>
  <si>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</si>
  <si>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</si>
  <si>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</si>
  <si>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</si>
  <si>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</si>
  <si>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</si>
  <si>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</si>
  <si>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</si>
  <si>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</si>
  <si>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</si>
  <si>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</si>
  <si>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</si>
  <si>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</si>
  <si>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</si>
  <si>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</si>
  <si>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</si>
  <si>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</si>
  <si>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</si>
  <si>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</si>
  <si>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</si>
  <si>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</si>
  <si>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</si>
  <si>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</si>
  <si>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</si>
  <si>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</si>
  <si>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</si>
  <si>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</si>
  <si>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</si>
  <si>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</si>
  <si>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</si>
  <si>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</si>
  <si>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</si>
  <si>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</si>
  <si>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</si>
  <si>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</si>
  <si>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</si>
  <si>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</si>
  <si>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</si>
  <si>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</si>
  <si>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</si>
  <si>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</si>
  <si>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</si>
  <si>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</si>
  <si>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</si>
  <si>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</si>
  <si>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滋賀県彦根市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</si>
  <si>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</si>
  <si>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</si>
  <si>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</si>
  <si>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</si>
  <si>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</si>
  <si>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</si>
  <si>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</si>
  <si>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</si>
  <si>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</si>
  <si>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</si>
  <si>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</si>
  <si>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</si>
  <si>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</si>
  <si>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</si>
  <si>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</si>
  <si>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</si>
  <si>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</si>
  <si>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</si>
  <si>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</si>
  <si>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</si>
  <si>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</si>
  <si>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</si>
  <si>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</si>
  <si>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</si>
  <si>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</si>
  <si>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</si>
  <si>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</si>
  <si>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</si>
  <si>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</si>
  <si>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</si>
  <si>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</si>
  <si>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</si>
  <si>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</si>
  <si>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</si>
  <si>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</si>
  <si>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</si>
  <si>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</si>
  <si>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</si>
  <si>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</si>
  <si>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</si>
  <si>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</si>
  <si>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</si>
  <si>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</si>
  <si>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</si>
  <si>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</si>
  <si>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</si>
  <si>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</si>
  <si>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</si>
  <si>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</si>
  <si>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</si>
  <si>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</si>
  <si>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</si>
  <si>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</si>
  <si>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</si>
  <si>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</si>
  <si>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</si>
  <si>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</si>
  <si>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</si>
  <si>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</si>
  <si>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</si>
  <si>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</si>
  <si>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</si>
  <si>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</si>
  <si>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</si>
  <si>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</si>
  <si>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</si>
  <si>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</si>
  <si>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</si>
  <si>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</si>
  <si>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</si>
  <si>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</si>
  <si>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</si>
  <si>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</si>
  <si>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</si>
  <si>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</si>
  <si>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</si>
  <si>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</si>
  <si>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</si>
  <si>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</si>
  <si>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</si>
  <si>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</si>
  <si>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</si>
  <si>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</si>
  <si>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</si>
  <si>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</si>
  <si>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</si>
  <si>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</si>
  <si>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</si>
  <si>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</si>
  <si>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</si>
  <si>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</si>
  <si>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</si>
  <si>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</si>
  <si>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</si>
  <si>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</si>
  <si>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</si>
  <si>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</si>
  <si>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</si>
  <si>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</si>
  <si>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</si>
  <si>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</si>
  <si>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</si>
  <si>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</si>
  <si>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</si>
  <si>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</si>
  <si>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</si>
  <si>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</si>
  <si>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</si>
  <si>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</si>
  <si>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</si>
  <si>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</si>
  <si>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</si>
  <si>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</si>
  <si>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</si>
  <si>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</si>
  <si>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</si>
  <si>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</si>
  <si>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</si>
  <si>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</si>
  <si>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</si>
  <si>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</si>
  <si>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</si>
  <si>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</si>
  <si>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</si>
  <si>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</si>
  <si>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</si>
  <si>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</si>
  <si>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</si>
  <si>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</si>
  <si>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</si>
  <si>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</si>
  <si>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</si>
  <si>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</si>
  <si>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</si>
  <si>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</si>
  <si>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</si>
  <si>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</si>
  <si>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</si>
  <si>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</si>
  <si>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</si>
  <si>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</si>
  <si>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</si>
  <si>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</si>
  <si>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</si>
  <si>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</si>
  <si>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</si>
  <si>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</si>
  <si>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</si>
  <si>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</si>
  <si>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</si>
  <si>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滋賀県彦根市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</si>
  <si>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</si>
  <si>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</si>
  <si>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</si>
  <si>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</si>
  <si>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</si>
  <si>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</si>
  <si>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</si>
  <si>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</si>
  <si>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</si>
  <si>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</si>
  <si>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</si>
  <si>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</si>
  <si>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</si>
  <si>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</si>
  <si>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</si>
  <si>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</si>
  <si>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</si>
  <si>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</si>
  <si>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</si>
  <si>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</si>
  <si>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休日急病診療所事業特別会計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</si>
  <si>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</si>
  <si>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</si>
  <si>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</si>
  <si>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</si>
  <si>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</si>
  <si>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</si>
  <si>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</si>
  <si>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</si>
  <si>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</si>
  <si>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</si>
  <si>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</si>
  <si>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</si>
  <si>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</si>
  <si>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</si>
  <si>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</si>
  <si>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</si>
  <si>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</si>
  <si>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</si>
  <si>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</si>
  <si>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</si>
  <si>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</si>
  <si>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</si>
  <si>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</si>
  <si>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</si>
  <si>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</si>
  <si>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</si>
  <si>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</si>
  <si>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</si>
  <si>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</si>
  <si>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</si>
  <si>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</si>
  <si>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</si>
  <si>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</si>
  <si>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</si>
  <si>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</si>
  <si>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</si>
  <si>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</si>
  <si>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</si>
  <si>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</si>
  <si>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</si>
  <si>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</si>
  <si>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</si>
  <si>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</si>
  <si>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</si>
  <si>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</si>
  <si>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</si>
  <si>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</si>
  <si>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</si>
  <si>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</si>
  <si>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</si>
  <si>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</si>
  <si>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</si>
  <si>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</si>
  <si>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</si>
  <si>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</si>
  <si>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</si>
  <si>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</si>
  <si>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</si>
  <si>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</si>
  <si>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</si>
  <si>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</si>
  <si>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</si>
  <si>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</si>
  <si>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</si>
  <si>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</si>
  <si>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</si>
  <si>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</si>
  <si>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</si>
  <si>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</si>
  <si>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</si>
  <si>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</si>
  <si>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</si>
  <si>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</si>
  <si>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</si>
  <si>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</si>
  <si>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</si>
  <si>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</si>
  <si>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</si>
  <si>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</si>
  <si>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</si>
  <si>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</si>
  <si>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</si>
  <si>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</si>
  <si>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</si>
  <si>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</si>
  <si>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</si>
  <si>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</si>
  <si>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</si>
  <si>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</si>
  <si>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</si>
  <si>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</si>
  <si>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</si>
  <si>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</si>
  <si>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</si>
  <si>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</si>
  <si>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</si>
  <si>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</si>
  <si>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</si>
  <si>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</si>
  <si>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</si>
  <si>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</si>
  <si>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</si>
  <si>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</si>
  <si>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</si>
  <si>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</si>
  <si>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</si>
  <si>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</si>
  <si>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</si>
  <si>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</si>
  <si>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</si>
  <si>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</si>
  <si>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</si>
  <si>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</si>
  <si>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</si>
  <si>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</si>
  <si>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</si>
  <si>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</si>
  <si>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</si>
  <si>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</si>
  <si>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</si>
  <si>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</si>
  <si>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</si>
  <si>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</si>
  <si>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</si>
  <si>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</si>
  <si>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</si>
  <si>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</si>
  <si>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</si>
  <si>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</si>
  <si>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</si>
  <si>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</si>
  <si>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</si>
  <si>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</si>
  <si>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</si>
  <si>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</si>
  <si>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</si>
  <si>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</si>
  <si>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</si>
  <si>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</si>
  <si>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</si>
  <si>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</si>
  <si>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</si>
  <si>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</si>
  <si>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</si>
  <si>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</si>
  <si>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</si>
  <si>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</si>
  <si>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</si>
  <si>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</si>
  <si>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</si>
  <si>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</si>
  <si>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</si>
  <si>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</si>
  <si>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</si>
  <si>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</si>
  <si>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</si>
  <si>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</si>
  <si>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2.23</t>
  </si>
  <si>
    <t>▲ 0.63</t>
  </si>
  <si>
    <t>病院事業会計</t>
  </si>
  <si>
    <t>水道事業会計</t>
  </si>
  <si>
    <t>一般会計</t>
  </si>
  <si>
    <t>下水道事業会計</t>
  </si>
  <si>
    <t>国民健康保険事業特別会計</t>
  </si>
  <si>
    <t>後期高齢者医療事業特別会計</t>
  </si>
  <si>
    <t>休日急病診療所事業特別会計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</si>
  <si>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</si>
  <si>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</si>
  <si>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</si>
  <si>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</si>
  <si>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</si>
  <si>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</si>
  <si>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</si>
  <si>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</si>
  <si>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</si>
  <si>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▲274</t>
    <phoneticPr fontId="2"/>
  </si>
  <si>
    <t>彦根市一般廃棄物処理施設整備基金</t>
    <phoneticPr fontId="5"/>
  </si>
  <si>
    <t>彦根市教育施設整備基金</t>
    <phoneticPr fontId="2"/>
  </si>
  <si>
    <t>彦根市福祉・保健・医療基金</t>
    <phoneticPr fontId="2"/>
  </si>
  <si>
    <t>彦根市職員退職手当基金</t>
    <phoneticPr fontId="2"/>
  </si>
  <si>
    <t>彦根市国民スポーツ大会等運営基金</t>
    <phoneticPr fontId="2"/>
  </si>
  <si>
    <t>彦根愛知犬上広域行政組合（一般会計）</t>
    <rPh sb="11" eb="12">
      <t>ア</t>
    </rPh>
    <rPh sb="13" eb="15">
      <t>イッパン</t>
    </rPh>
    <rPh sb="15" eb="17">
      <t>カイケイ</t>
    </rPh>
    <phoneticPr fontId="20"/>
  </si>
  <si>
    <t>彦根市犬上郡営林組合（一般会計）</t>
    <rPh sb="9" eb="10">
      <t>ア</t>
    </rPh>
    <rPh sb="11" eb="13">
      <t>イッパン</t>
    </rPh>
    <rPh sb="13" eb="15">
      <t>カイケイ</t>
    </rPh>
    <phoneticPr fontId="20"/>
  </si>
  <si>
    <t>彦根市米原市山林組合（一般会計）</t>
    <rPh sb="9" eb="10">
      <t>ア</t>
    </rPh>
    <rPh sb="11" eb="13">
      <t>イッパン</t>
    </rPh>
    <rPh sb="13" eb="15">
      <t>カイケイ</t>
    </rPh>
    <phoneticPr fontId="20"/>
  </si>
  <si>
    <t>滋賀県市町村職員研修センター（一般会計）</t>
    <rPh sb="15" eb="17">
      <t>イッパン</t>
    </rPh>
    <rPh sb="17" eb="19">
      <t>カイケイ</t>
    </rPh>
    <phoneticPr fontId="20"/>
  </si>
  <si>
    <t>滋賀県後期高齢者医療広域連合（一般会計）</t>
    <rPh sb="15" eb="17">
      <t>イッパン</t>
    </rPh>
    <rPh sb="17" eb="19">
      <t>カイケイ</t>
    </rPh>
    <phoneticPr fontId="20"/>
  </si>
  <si>
    <t>滋賀県後期高齢者医療広域連合（後期高齢者医療特別会計）</t>
    <rPh sb="15" eb="17">
      <t>コウキ</t>
    </rPh>
    <rPh sb="17" eb="19">
      <t>コウレイ</t>
    </rPh>
    <rPh sb="19" eb="20">
      <t>シャ</t>
    </rPh>
    <rPh sb="20" eb="22">
      <t>イリョウ</t>
    </rPh>
    <rPh sb="22" eb="24">
      <t>トクベツ</t>
    </rPh>
    <rPh sb="24" eb="26">
      <t>カイケイ</t>
    </rPh>
    <phoneticPr fontId="20"/>
  </si>
  <si>
    <t>大滝山林組合（一般会計）</t>
    <rPh sb="0" eb="2">
      <t>オオタキ</t>
    </rPh>
    <rPh sb="2" eb="4">
      <t>サンリン</t>
    </rPh>
    <rPh sb="4" eb="6">
      <t>クミアイ</t>
    </rPh>
    <rPh sb="7" eb="9">
      <t>イッパン</t>
    </rPh>
    <rPh sb="9" eb="11">
      <t>カイケイ</t>
    </rPh>
    <phoneticPr fontId="20"/>
  </si>
  <si>
    <t>大滝山林組合（林産物栽培特別会計）</t>
    <rPh sb="0" eb="2">
      <t>オオタキ</t>
    </rPh>
    <rPh sb="2" eb="4">
      <t>サンリン</t>
    </rPh>
    <rPh sb="4" eb="6">
      <t>クミアイ</t>
    </rPh>
    <rPh sb="7" eb="8">
      <t>ハヤシ</t>
    </rPh>
    <rPh sb="8" eb="10">
      <t>サンブツ</t>
    </rPh>
    <rPh sb="10" eb="12">
      <t>サイバイ</t>
    </rPh>
    <rPh sb="12" eb="14">
      <t>トクベツ</t>
    </rPh>
    <rPh sb="14" eb="16">
      <t>カイケイ</t>
    </rPh>
    <phoneticPr fontId="20"/>
  </si>
  <si>
    <t>大滝山林組合（高取山森林空間利活用特別会計）</t>
    <rPh sb="0" eb="2">
      <t>オオタキ</t>
    </rPh>
    <rPh sb="2" eb="4">
      <t>サンリン</t>
    </rPh>
    <rPh sb="4" eb="6">
      <t>クミアイ</t>
    </rPh>
    <rPh sb="7" eb="9">
      <t>タカトリ</t>
    </rPh>
    <rPh sb="9" eb="10">
      <t>ヤマ</t>
    </rPh>
    <rPh sb="10" eb="12">
      <t>シンリン</t>
    </rPh>
    <rPh sb="12" eb="14">
      <t>クウカン</t>
    </rPh>
    <rPh sb="14" eb="17">
      <t>リカツヨウ</t>
    </rPh>
    <rPh sb="17" eb="19">
      <t>トクベツ</t>
    </rPh>
    <rPh sb="19" eb="21">
      <t>カイケイ</t>
    </rPh>
    <phoneticPr fontId="20"/>
  </si>
  <si>
    <t>夢京橋</t>
    <rPh sb="0" eb="1">
      <t>ユメ</t>
    </rPh>
    <rPh sb="1" eb="3">
      <t>キョウバシ</t>
    </rPh>
    <phoneticPr fontId="10"/>
  </si>
  <si>
    <t>彦根総合地方卸売市場</t>
    <rPh sb="0" eb="2">
      <t>ヒコネ</t>
    </rPh>
    <rPh sb="2" eb="4">
      <t>ソウゴウ</t>
    </rPh>
    <rPh sb="4" eb="6">
      <t>チホウ</t>
    </rPh>
    <rPh sb="6" eb="8">
      <t>オロシウリ</t>
    </rPh>
    <rPh sb="8" eb="10">
      <t>イチバ</t>
    </rPh>
    <phoneticPr fontId="10"/>
  </si>
  <si>
    <t>四番町スクエア</t>
    <rPh sb="0" eb="3">
      <t>ヨンバンチョウ</t>
    </rPh>
    <phoneticPr fontId="10"/>
  </si>
  <si>
    <t>彦根市事業公社</t>
    <rPh sb="0" eb="3">
      <t>ヒコネシ</t>
    </rPh>
    <rPh sb="3" eb="5">
      <t>ジギョウ</t>
    </rPh>
    <rPh sb="5" eb="7">
      <t>コウシャ</t>
    </rPh>
    <phoneticPr fontId="10"/>
  </si>
  <si>
    <t>▲11</t>
  </si>
  <si>
    <t>R6解散</t>
    <rPh sb="2" eb="4">
      <t>カイサン</t>
    </rPh>
    <phoneticPr fontId="2"/>
  </si>
  <si>
    <t>▲6</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</si>
  <si>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</si>
  <si>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</si>
  <si>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</si>
  <si>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</si>
  <si>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</si>
  <si>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</si>
  <si>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</si>
  <si>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</si>
  <si>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</si>
  <si>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臨時財政対策債や公債費の基準財政需要額の算定において算入予定割合が減じ、基準財政需要額算入見込額が減じたことにより、前年度と比較して増加し、類似団体平均と比較して59.0ポイントも上回っている状態である。また、有形固定資産減価償却率については、近年実施した国スポ・障スポ大会関連事業や市役所本庁舎耐震化整備事業などにより、類似団体平均と比較し6.5ポイント下回っている状態である。</t>
    <phoneticPr fontId="5"/>
  </si>
  <si>
    <t>　実質公債費比率は0.7ポイント増加し、将来負担比率は2.9ポイント増加している。実質公債費比率では、令和2年度と比較して、分母である標準財政規模は増となったものの、元利償還金の額の増に伴い分子の増がこれを上回ったため、令和5年度の単年度実質公債費比率が令和2年度数値を上回る結果となったことから、3ヶ年平均は前年度より高く、類似団体と比較しても依然として高い状況にある。また、将来負担比率については、臨時財政対策債や公債費の基準財政需要額の算定において算入予定割合が減じ、基準財政需要額算入見込額が減じたことにより、前年度と比較して増加し、類似団体平均と比較して59.0ポイントも上回っている状態である。
　今後については、国スポ・障スポ大会関連事業を始めとした大型の起債発行が見込まれる事業が控えていることから、両比率ともに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</si>
</sst>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95F06AF-A420-463D-92DC-07E28FF37C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1342-4878-BCA5-4C499582DC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49448</c:v>
                </c:pt>
                <c:pt idx="1">
                  <c:v>87704</c:v>
                </c:pt>
                <c:pt idx="2">
                  <c:v>67988</c:v>
                </c:pt>
                <c:pt idx="3">
                  <c:v>69825</c:v>
                </c:pt>
                <c:pt idx="4">
                  <c:v>50217</c:v>
                </c:pt>
              </c:numCache>
            </c:numRef>
          </c:val>
          <c:smooth val="0"/>
          <c:extLst>
            <c:ext xmlns:c16="http://schemas.microsoft.com/office/drawing/2014/chart" uri="{C3380CC4-5D6E-409C-BE32-E72D297353CC}">
              <c16:uniqueId val="{00000001-1342-4878-BCA5-4C499582DC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4.55</c:v>
                </c:pt>
                <c:pt idx="1">
                  <c:v>2.62</c:v>
                </c:pt>
                <c:pt idx="2">
                  <c:v>8.4499999999999993</c:v>
                </c:pt>
                <c:pt idx="3">
                  <c:v>9.1</c:v>
                </c:pt>
                <c:pt idx="4">
                  <c:v>8.6300000000000008</c:v>
                </c:pt>
              </c:numCache>
            </c:numRef>
          </c:val>
          <c:extLst>
            <c:ext xmlns:c16="http://schemas.microsoft.com/office/drawing/2014/chart" uri="{C3380CC4-5D6E-409C-BE32-E72D297353CC}">
              <c16:uniqueId val="{00000000-53C0-49AF-B496-1920711382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11.31</c:v>
                </c:pt>
                <c:pt idx="1">
                  <c:v>10.54</c:v>
                </c:pt>
                <c:pt idx="2">
                  <c:v>10.19</c:v>
                </c:pt>
                <c:pt idx="3">
                  <c:v>12.24</c:v>
                </c:pt>
                <c:pt idx="4">
                  <c:v>11.63</c:v>
                </c:pt>
              </c:numCache>
            </c:numRef>
          </c:val>
          <c:extLst>
            <c:ext xmlns:c16="http://schemas.microsoft.com/office/drawing/2014/chart" uri="{C3380CC4-5D6E-409C-BE32-E72D297353CC}">
              <c16:uniqueId val="{00000001-53C0-49AF-B496-1920711382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2.2200000000000002</c:v>
                </c:pt>
                <c:pt idx="1">
                  <c:v>-2.23</c:v>
                </c:pt>
                <c:pt idx="2">
                  <c:v>6.11</c:v>
                </c:pt>
                <c:pt idx="3">
                  <c:v>2.1</c:v>
                </c:pt>
                <c:pt idx="4">
                  <c:v>-0.63</c:v>
                </c:pt>
              </c:numCache>
            </c:numRef>
          </c:val>
          <c:smooth val="0"/>
          <c:extLst>
            <c:ext xmlns:c16="http://schemas.microsoft.com/office/drawing/2014/chart" uri="{C3380CC4-5D6E-409C-BE32-E72D297353CC}">
              <c16:uniqueId val="{00000002-53C0-49AF-B496-1920711382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0.44</c:v>
                </c:pt>
                <c:pt idx="2">
                  <c:v>#N/A</c:v>
                </c:pt>
                <c:pt idx="3">
                  <c:v>0</c:v>
                </c:pt>
                <c:pt idx="4">
                  <c:v>#N/A</c:v>
                </c:pt>
                <c:pt idx="5">
                  <c:v>0.28000000000000003</c:v>
                </c:pt>
                <c:pt idx="6">
                  <c:v>#N/A</c:v>
                </c:pt>
                <c:pt idx="7">
                  <c:v>0.41</c:v>
                </c:pt>
                <c:pt idx="8">
                  <c:v>#N/A</c:v>
                </c:pt>
                <c:pt idx="9">
                  <c:v>0.04</c:v>
                </c:pt>
              </c:numCache>
            </c:numRef>
          </c:val>
          <c:extLst>
            <c:ext xmlns:c16="http://schemas.microsoft.com/office/drawing/2014/chart" uri="{C3380CC4-5D6E-409C-BE32-E72D297353CC}">
              <c16:uniqueId val="{00000000-F5EF-4036-8381-AE61590AC5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EF-4036-8381-AE61590AC5F0}"/>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2-F5EF-4036-8381-AE61590AC5F0}"/>
            </c:ext>
          </c:extLst>
        </c:ser>
        <c:ser>
          <c:idx val="3"/>
          <c:order val="3"/>
          <c:tx>
            <c:strRef>
              <c:f>データシート!$A$30</c:f>
              <c:strCache>
                <c:ptCount val="1"/>
                <c:pt idx="0">
                  <c:v>休日急病診療所事業特別会計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c:v>
                </c:pt>
                <c:pt idx="4">
                  <c:v>#N/A</c:v>
                </c:pt>
                <c:pt idx="5">
                  <c:v>0</c:v>
                </c:pt>
                <c:pt idx="6">
                  <c:v>#N/A</c:v>
                </c:pt>
                <c:pt idx="7">
                  <c:v>0.13</c:v>
                </c:pt>
                <c:pt idx="8">
                  <c:v>#N/A</c:v>
                </c:pt>
                <c:pt idx="9">
                  <c:v>0.08</c:v>
                </c:pt>
              </c:numCache>
            </c:numRef>
          </c:val>
          <c:extLst>
            <c:ext xmlns:c16="http://schemas.microsoft.com/office/drawing/2014/chart" uri="{C3380CC4-5D6E-409C-BE32-E72D297353CC}">
              <c16:uniqueId val="{00000003-F5EF-4036-8381-AE61590AC5F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0.08</c:v>
                </c:pt>
                <c:pt idx="4">
                  <c:v>#N/A</c:v>
                </c:pt>
                <c:pt idx="5">
                  <c:v>7.0000000000000007E-2</c:v>
                </c:pt>
                <c:pt idx="6">
                  <c:v>#N/A</c:v>
                </c:pt>
                <c:pt idx="7">
                  <c:v>0.09</c:v>
                </c:pt>
                <c:pt idx="8">
                  <c:v>#N/A</c:v>
                </c:pt>
                <c:pt idx="9">
                  <c:v>0.1</c:v>
                </c:pt>
              </c:numCache>
            </c:numRef>
          </c:val>
          <c:extLst>
            <c:ext xmlns:c16="http://schemas.microsoft.com/office/drawing/2014/chart" uri="{C3380CC4-5D6E-409C-BE32-E72D297353CC}">
              <c16:uniqueId val="{00000004-F5EF-4036-8381-AE61590AC5F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0.12</c:v>
                </c:pt>
                <c:pt idx="4">
                  <c:v>#N/A</c:v>
                </c:pt>
                <c:pt idx="5">
                  <c:v>0.43</c:v>
                </c:pt>
                <c:pt idx="6">
                  <c:v>#N/A</c:v>
                </c:pt>
                <c:pt idx="7">
                  <c:v>0.18</c:v>
                </c:pt>
                <c:pt idx="8">
                  <c:v>#N/A</c:v>
                </c:pt>
                <c:pt idx="9">
                  <c:v>0.14000000000000001</c:v>
                </c:pt>
              </c:numCache>
            </c:numRef>
          </c:val>
          <c:extLst>
            <c:ext xmlns:c16="http://schemas.microsoft.com/office/drawing/2014/chart" uri="{C3380CC4-5D6E-409C-BE32-E72D297353CC}">
              <c16:uniqueId val="{00000005-F5EF-4036-8381-AE61590AC5F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2.5</c:v>
                </c:pt>
                <c:pt idx="4">
                  <c:v>#N/A</c:v>
                </c:pt>
                <c:pt idx="5">
                  <c:v>3.24</c:v>
                </c:pt>
                <c:pt idx="6">
                  <c:v>#N/A</c:v>
                </c:pt>
                <c:pt idx="7">
                  <c:v>3.99</c:v>
                </c:pt>
                <c:pt idx="8">
                  <c:v>#N/A</c:v>
                </c:pt>
                <c:pt idx="9">
                  <c:v>4.63</c:v>
                </c:pt>
              </c:numCache>
            </c:numRef>
          </c:val>
          <c:extLst>
            <c:ext xmlns:c16="http://schemas.microsoft.com/office/drawing/2014/chart" uri="{C3380CC4-5D6E-409C-BE32-E72D297353CC}">
              <c16:uniqueId val="{00000006-F5EF-4036-8381-AE61590AC5F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4.4800000000000004</c:v>
                </c:pt>
                <c:pt idx="2">
                  <c:v>#N/A</c:v>
                </c:pt>
                <c:pt idx="3">
                  <c:v>2.62</c:v>
                </c:pt>
                <c:pt idx="4">
                  <c:v>#N/A</c:v>
                </c:pt>
                <c:pt idx="5">
                  <c:v>8.44</c:v>
                </c:pt>
                <c:pt idx="6">
                  <c:v>#N/A</c:v>
                </c:pt>
                <c:pt idx="7">
                  <c:v>8.9600000000000009</c:v>
                </c:pt>
                <c:pt idx="8">
                  <c:v>#N/A</c:v>
                </c:pt>
                <c:pt idx="9">
                  <c:v>8.5399999999999991</c:v>
                </c:pt>
              </c:numCache>
            </c:numRef>
          </c:val>
          <c:extLst>
            <c:ext xmlns:c16="http://schemas.microsoft.com/office/drawing/2014/chart" uri="{C3380CC4-5D6E-409C-BE32-E72D297353CC}">
              <c16:uniqueId val="{00000007-F5EF-4036-8381-AE61590AC5F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17.21</c:v>
                </c:pt>
                <c:pt idx="2">
                  <c:v>#N/A</c:v>
                </c:pt>
                <c:pt idx="3">
                  <c:v>15.29</c:v>
                </c:pt>
                <c:pt idx="4">
                  <c:v>#N/A</c:v>
                </c:pt>
                <c:pt idx="5">
                  <c:v>14.19</c:v>
                </c:pt>
                <c:pt idx="6">
                  <c:v>#N/A</c:v>
                </c:pt>
                <c:pt idx="7">
                  <c:v>14.4</c:v>
                </c:pt>
                <c:pt idx="8">
                  <c:v>#N/A</c:v>
                </c:pt>
                <c:pt idx="9">
                  <c:v>14.42</c:v>
                </c:pt>
              </c:numCache>
            </c:numRef>
          </c:val>
          <c:extLst>
            <c:ext xmlns:c16="http://schemas.microsoft.com/office/drawing/2014/chart" uri="{C3380CC4-5D6E-409C-BE32-E72D297353CC}">
              <c16:uniqueId val="{00000008-F5EF-4036-8381-AE61590AC5F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5.48</c:v>
                </c:pt>
                <c:pt idx="2">
                  <c:v>#N/A</c:v>
                </c:pt>
                <c:pt idx="3">
                  <c:v>11.61</c:v>
                </c:pt>
                <c:pt idx="4">
                  <c:v>#N/A</c:v>
                </c:pt>
                <c:pt idx="5">
                  <c:v>17.03</c:v>
                </c:pt>
                <c:pt idx="6">
                  <c:v>#N/A</c:v>
                </c:pt>
                <c:pt idx="7">
                  <c:v>22.66</c:v>
                </c:pt>
                <c:pt idx="8">
                  <c:v>#N/A</c:v>
                </c:pt>
                <c:pt idx="9">
                  <c:v>22.95</c:v>
                </c:pt>
              </c:numCache>
            </c:numRef>
          </c:val>
          <c:extLst>
            <c:ext xmlns:c16="http://schemas.microsoft.com/office/drawing/2014/chart" uri="{C3380CC4-5D6E-409C-BE32-E72D297353CC}">
              <c16:uniqueId val="{00000009-F5EF-4036-8381-AE61590AC5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5253</c:v>
                </c:pt>
                <c:pt idx="5">
                  <c:v>5069</c:v>
                </c:pt>
                <c:pt idx="8">
                  <c:v>5019</c:v>
                </c:pt>
                <c:pt idx="11">
                  <c:v>4999</c:v>
                </c:pt>
                <c:pt idx="14">
                  <c:v>5197</c:v>
                </c:pt>
              </c:numCache>
            </c:numRef>
          </c:val>
          <c:extLst>
            <c:ext xmlns:c16="http://schemas.microsoft.com/office/drawing/2014/chart" uri="{C3380CC4-5D6E-409C-BE32-E72D297353CC}">
              <c16:uniqueId val="{00000000-70BF-4A6B-A8E4-CD4C79ADE2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1-70BF-4A6B-A8E4-CD4C79ADE2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2-70BF-4A6B-A8E4-CD4C79ADE2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3-70BF-4A6B-A8E4-CD4C79ADE2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2898</c:v>
                </c:pt>
                <c:pt idx="3">
                  <c:v>2938</c:v>
                </c:pt>
                <c:pt idx="6">
                  <c:v>2753</c:v>
                </c:pt>
                <c:pt idx="9">
                  <c:v>2918</c:v>
                </c:pt>
                <c:pt idx="12">
                  <c:v>2850</c:v>
                </c:pt>
              </c:numCache>
            </c:numRef>
          </c:val>
          <c:extLst>
            <c:ext xmlns:c16="http://schemas.microsoft.com/office/drawing/2014/chart" uri="{C3380CC4-5D6E-409C-BE32-E72D297353CC}">
              <c16:uniqueId val="{00000004-70BF-4A6B-A8E4-CD4C79ADE2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BF-4A6B-A8E4-CD4C79ADE2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BF-4A6B-A8E4-CD4C79ADE2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3457</c:v>
                </c:pt>
                <c:pt idx="3">
                  <c:v>3491</c:v>
                </c:pt>
                <c:pt idx="6">
                  <c:v>3687</c:v>
                </c:pt>
                <c:pt idx="9">
                  <c:v>3883</c:v>
                </c:pt>
                <c:pt idx="12">
                  <c:v>4221</c:v>
                </c:pt>
              </c:numCache>
            </c:numRef>
          </c:val>
          <c:extLst>
            <c:ext xmlns:c16="http://schemas.microsoft.com/office/drawing/2014/chart" uri="{C3380CC4-5D6E-409C-BE32-E72D297353CC}">
              <c16:uniqueId val="{00000007-70BF-4A6B-A8E4-CD4C79ADE2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1105</c:v>
                </c:pt>
                <c:pt idx="2">
                  <c:v>#N/A</c:v>
                </c:pt>
                <c:pt idx="3">
                  <c:v>#N/A</c:v>
                </c:pt>
                <c:pt idx="4">
                  <c:v>1367</c:v>
                </c:pt>
                <c:pt idx="5">
                  <c:v>#N/A</c:v>
                </c:pt>
                <c:pt idx="6">
                  <c:v>#N/A</c:v>
                </c:pt>
                <c:pt idx="7">
                  <c:v>1423</c:v>
                </c:pt>
                <c:pt idx="8">
                  <c:v>#N/A</c:v>
                </c:pt>
                <c:pt idx="9">
                  <c:v>#N/A</c:v>
                </c:pt>
                <c:pt idx="10">
                  <c:v>1802</c:v>
                </c:pt>
                <c:pt idx="11">
                  <c:v>#N/A</c:v>
                </c:pt>
                <c:pt idx="12">
                  <c:v>#N/A</c:v>
                </c:pt>
                <c:pt idx="13">
                  <c:v>1874</c:v>
                </c:pt>
                <c:pt idx="14">
                  <c:v>#N/A</c:v>
                </c:pt>
              </c:numCache>
            </c:numRef>
          </c:val>
          <c:smooth val="0"/>
          <c:extLst>
            <c:ext xmlns:c16="http://schemas.microsoft.com/office/drawing/2014/chart" uri="{C3380CC4-5D6E-409C-BE32-E72D297353CC}">
              <c16:uniqueId val="{00000008-70BF-4A6B-A8E4-CD4C79ADE2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53208</c:v>
                </c:pt>
                <c:pt idx="5">
                  <c:v>54842</c:v>
                </c:pt>
                <c:pt idx="8">
                  <c:v>54353</c:v>
                </c:pt>
                <c:pt idx="11">
                  <c:v>53548</c:v>
                </c:pt>
                <c:pt idx="14">
                  <c:v>51878</c:v>
                </c:pt>
              </c:numCache>
            </c:numRef>
          </c:val>
          <c:extLst>
            <c:ext xmlns:c16="http://schemas.microsoft.com/office/drawing/2014/chart" uri="{C3380CC4-5D6E-409C-BE32-E72D297353CC}">
              <c16:uniqueId val="{00000000-73F1-41C7-9153-374BBD2A2D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12753</c:v>
                </c:pt>
                <c:pt idx="5">
                  <c:v>12373</c:v>
                </c:pt>
                <c:pt idx="8">
                  <c:v>11710</c:v>
                </c:pt>
                <c:pt idx="11">
                  <c:v>11639</c:v>
                </c:pt>
                <c:pt idx="14">
                  <c:v>11605</c:v>
                </c:pt>
              </c:numCache>
            </c:numRef>
          </c:val>
          <c:extLst>
            <c:ext xmlns:c16="http://schemas.microsoft.com/office/drawing/2014/chart" uri="{C3380CC4-5D6E-409C-BE32-E72D297353CC}">
              <c16:uniqueId val="{00000001-73F1-41C7-9153-374BBD2A2D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8464</c:v>
                </c:pt>
                <c:pt idx="5">
                  <c:v>8019</c:v>
                </c:pt>
                <c:pt idx="8">
                  <c:v>8692</c:v>
                </c:pt>
                <c:pt idx="11">
                  <c:v>9389</c:v>
                </c:pt>
                <c:pt idx="14">
                  <c:v>9199</c:v>
                </c:pt>
              </c:numCache>
            </c:numRef>
          </c:val>
          <c:extLst>
            <c:ext xmlns:c16="http://schemas.microsoft.com/office/drawing/2014/chart" uri="{C3380CC4-5D6E-409C-BE32-E72D297353CC}">
              <c16:uniqueId val="{00000002-73F1-41C7-9153-374BBD2A2D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F1-41C7-9153-374BBD2A2D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F1-41C7-9153-374BBD2A2D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F1-41C7-9153-374BBD2A2D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5417</c:v>
                </c:pt>
                <c:pt idx="3">
                  <c:v>5005</c:v>
                </c:pt>
                <c:pt idx="6">
                  <c:v>4979</c:v>
                </c:pt>
                <c:pt idx="9">
                  <c:v>5004</c:v>
                </c:pt>
                <c:pt idx="12">
                  <c:v>5397</c:v>
                </c:pt>
              </c:numCache>
            </c:numRef>
          </c:val>
          <c:extLst>
            <c:ext xmlns:c16="http://schemas.microsoft.com/office/drawing/2014/chart" uri="{C3380CC4-5D6E-409C-BE32-E72D297353CC}">
              <c16:uniqueId val="{00000006-73F1-41C7-9153-374BBD2A2D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7-73F1-41C7-9153-374BBD2A2D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35893</c:v>
                </c:pt>
                <c:pt idx="3">
                  <c:v>32505</c:v>
                </c:pt>
                <c:pt idx="6">
                  <c:v>28998</c:v>
                </c:pt>
                <c:pt idx="9">
                  <c:v>28185</c:v>
                </c:pt>
                <c:pt idx="12">
                  <c:v>27392</c:v>
                </c:pt>
              </c:numCache>
            </c:numRef>
          </c:val>
          <c:extLst>
            <c:ext xmlns:c16="http://schemas.microsoft.com/office/drawing/2014/chart" uri="{C3380CC4-5D6E-409C-BE32-E72D297353CC}">
              <c16:uniqueId val="{00000008-73F1-41C7-9153-374BBD2A2D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9-73F1-41C7-9153-374BBD2A2D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41980</c:v>
                </c:pt>
                <c:pt idx="3">
                  <c:v>47728</c:v>
                </c:pt>
                <c:pt idx="6">
                  <c:v>51504</c:v>
                </c:pt>
                <c:pt idx="9">
                  <c:v>53708</c:v>
                </c:pt>
                <c:pt idx="12">
                  <c:v>53078</c:v>
                </c:pt>
              </c:numCache>
            </c:numRef>
          </c:val>
          <c:extLst>
            <c:ext xmlns:c16="http://schemas.microsoft.com/office/drawing/2014/chart" uri="{C3380CC4-5D6E-409C-BE32-E72D297353CC}">
              <c16:uniqueId val="{0000000A-73F1-41C7-9153-374BBD2A2D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8871</c:v>
                </c:pt>
                <c:pt idx="2">
                  <c:v>#N/A</c:v>
                </c:pt>
                <c:pt idx="3">
                  <c:v>#N/A</c:v>
                </c:pt>
                <c:pt idx="4">
                  <c:v>10006</c:v>
                </c:pt>
                <c:pt idx="5">
                  <c:v>#N/A</c:v>
                </c:pt>
                <c:pt idx="6">
                  <c:v>#N/A</c:v>
                </c:pt>
                <c:pt idx="7">
                  <c:v>10727</c:v>
                </c:pt>
                <c:pt idx="8">
                  <c:v>#N/A</c:v>
                </c:pt>
                <c:pt idx="9">
                  <c:v>#N/A</c:v>
                </c:pt>
                <c:pt idx="10">
                  <c:v>12321</c:v>
                </c:pt>
                <c:pt idx="11">
                  <c:v>#N/A</c:v>
                </c:pt>
                <c:pt idx="12">
                  <c:v>#N/A</c:v>
                </c:pt>
                <c:pt idx="13">
                  <c:v>13185</c:v>
                </c:pt>
                <c:pt idx="14">
                  <c:v>#N/A</c:v>
                </c:pt>
              </c:numCache>
            </c:numRef>
          </c:val>
          <c:smooth val="0"/>
          <c:extLst>
            <c:ext xmlns:c16="http://schemas.microsoft.com/office/drawing/2014/chart" uri="{C3380CC4-5D6E-409C-BE32-E72D297353CC}">
              <c16:uniqueId val="{0000000B-73F1-41C7-9153-374BBD2A2D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2716</c:v>
                </c:pt>
                <c:pt idx="1">
                  <c:v>3161</c:v>
                </c:pt>
                <c:pt idx="2">
                  <c:v>3069</c:v>
                </c:pt>
              </c:numCache>
            </c:numRef>
          </c:val>
          <c:extLst>
            <c:ext xmlns:c16="http://schemas.microsoft.com/office/drawing/2014/chart" uri="{C3380CC4-5D6E-409C-BE32-E72D297353CC}">
              <c16:uniqueId val="{00000000-EA8E-4BFB-B269-1F6F28381A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488</c:v>
                </c:pt>
                <c:pt idx="1">
                  <c:v>488</c:v>
                </c:pt>
                <c:pt idx="2">
                  <c:v>488</c:v>
                </c:pt>
              </c:numCache>
            </c:numRef>
          </c:val>
          <c:extLst>
            <c:ext xmlns:c16="http://schemas.microsoft.com/office/drawing/2014/chart" uri="{C3380CC4-5D6E-409C-BE32-E72D297353CC}">
              <c16:uniqueId val="{00000001-EA8E-4BFB-B269-1F6F28381A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3859</c:v>
                </c:pt>
                <c:pt idx="1">
                  <c:v>3869</c:v>
                </c:pt>
                <c:pt idx="2">
                  <c:v>3988</c:v>
                </c:pt>
              </c:numCache>
            </c:numRef>
          </c:val>
          <c:extLst>
            <c:ext xmlns:c16="http://schemas.microsoft.com/office/drawing/2014/chart" uri="{C3380CC4-5D6E-409C-BE32-E72D297353CC}">
              <c16:uniqueId val="{00000002-EA8E-4BFB-B269-1F6F28381A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{C78350A4-2767-4756-B49C-6D71B7D1FAFA}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2C2-499B-A56A-915CF7C8F9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{F846F1EE-8C75-49FE-86C8-A37070F644FC}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C2-499B-A56A-915CF7C8F9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{40D6A7B8-429A-47CB-AA33-91E1813393FF}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C2-499B-A56A-915CF7C8F9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{3D3D0B3C-78F0-44A4-B3B4-25788DF85627}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C2-499B-A56A-915CF7C8F9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{FC84F294-17A8-4F45-AF4B-01B87EC5587F}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C2-499B-A56A-915CF7C8F9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{76609742-93C0-4C5A-9F13-EF5C98DD7D9B}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2C2-499B-A56A-915CF7C8F9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{D0D99EC0-2491-4FDA-8EE8-20181B09D008}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2C2-499B-A56A-915CF7C8F9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{75E9899D-79E5-441F-8A83-4DCCB5A36D94}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2C2-499B-A56A-915CF7C8F9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{BF95C00A-B921-4CA9-AB55-00CA51B19B6A}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2C2-499B-A56A-915CF7C8F9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c:v>
                </c:pt>
                <c:pt idx="24">
                  <c:v>57.2</c:v>
                </c:pt>
                <c:pt idx="32">
                  <c:v>57.9</c:v>
                </c:pt>
              </c:numCache>
            </c:numRef>
          </c:xVal>
          <c:yVal>
            <c:numRef>
              <c:f>公会計指標分析・財政指標組合せ分析表!$BP$51:$DC$51</c:f>
              <c:numCache>
                <c:formatCode>#,##0.0;"▲ "#,##0.0</c:formatCode>
                <c:ptCount val="40"/>
                <c:pt idx="16">
                  <c:v>47.3</c:v>
                </c:pt>
                <c:pt idx="24">
                  <c:v>56.1</c:v>
                </c:pt>
                <c:pt idx="32">
                  <c:v>59</c:v>
                </c:pt>
              </c:numCache>
            </c:numRef>
          </c:yVal>
          <c:smooth val="0"/>
          <c:extLst>
            <c:ext xmlns:c16="http://schemas.microsoft.com/office/drawing/2014/chart" uri="{C3380CC4-5D6E-409C-BE32-E72D297353CC}">
              <c16:uniqueId val="{00000009-82C2-499B-A56A-915CF7C8F9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{31AC5570-D1FD-4F6A-8896-64BE2B2E2276}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2C2-499B-A56A-915CF7C8F9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{6643DBC7-6218-4C29-ACAA-0105A909A302}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C2-499B-A56A-915CF7C8F9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{AC45D585-D98E-4BB7-937F-96380D44784A}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C2-499B-A56A-915CF7C8F9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{FBECFE09-BAF4-4029-81A5-9E24839FE041}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C2-499B-A56A-915CF7C8F9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{818E8D53-57F0-4045-A1CD-66ABBD8B3FD6}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C2-499B-A56A-915CF7C8F9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{23E1055B-4AD0-402B-BAD4-43F2D0125012}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2C2-499B-A56A-915CF7C8F9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{BB190E58-3DDC-4D32-9965-B8B99BC15D10}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2C2-499B-A56A-915CF7C8F9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{7DEEFD4D-98E1-4158-B317-EC03C9E50B5C}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2C2-499B-A56A-915CF7C8F9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{0E22CDC6-996B-4CC1-947C-C53CFC123850}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2C2-499B-A56A-915CF7C8F9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62.8</c:v>
                </c:pt>
                <c:pt idx="24">
                  <c:v>64</c:v>
                </c:pt>
                <c:pt idx="32">
                  <c:v>64.400000000000006</c:v>
                </c:pt>
              </c:numCache>
            </c:numRef>
          </c:xVal>
          <c:yVal>
            <c:numRef>
              <c:f>公会計指標分析・財政指標組合せ分析表!$BP$55:$DC$55</c:f>
              <c:numCache>
                <c:formatCode>#,##0.0;"▲ "#,##0.0</c:formatCode>
                <c:ptCount val="40"/>
                <c:pt idx="16">
                  <c:v>4.0999999999999996</c:v>
                </c:pt>
                <c:pt idx="24">
                  <c:v>0</c:v>
                </c:pt>
                <c:pt idx="32">
                  <c:v>0</c:v>
                </c:pt>
              </c:numCache>
            </c:numRef>
          </c:yVal>
          <c:smooth val="0"/>
          <c:extLst>
            <c:ext xmlns:c16="http://schemas.microsoft.com/office/drawing/2014/chart" uri="{C3380CC4-5D6E-409C-BE32-E72D297353CC}">
              <c16:uniqueId val="{00000013-82C2-499B-A56A-915CF7C8F93D}"/>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{400ECDA5-07A7-449D-920E-C79C473D1F9C}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646-4295-8B94-CBF09DBC9E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{5E5FDDD6-ECBF-48AE-93C1-64CC33840664}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46-4295-8B94-CBF09DBC9E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{F766ACDD-130C-4738-88C8-39E02467326A}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46-4295-8B94-CBF09DBC9E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{E496615B-0EFE-4A2B-95F5-506CCDE5EF4E}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46-4295-8B94-CBF09DBC9E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{3BE4311E-D87F-458F-9A2F-AEF89A648729}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46-4295-8B94-CBF09DBC9E1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{768AE480-4764-49DD-A4BB-4C74A03B4D29}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646-4295-8B94-CBF09DBC9E1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{7A87C419-FF23-4F49-AF9B-5431A0F3FFCA}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646-4295-8B94-CBF09DBC9E1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{9D8FB4FA-E1C6-4451-AC4C-B32F27B69292}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646-4295-8B94-CBF09DBC9E1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{801D3286-1ED8-4678-A8EC-237DE368E19C}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646-4295-8B94-CBF09DBC9E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6.6</c:v>
                </c:pt>
                <c:pt idx="16">
                  <c:v>6</c:v>
                </c:pt>
                <c:pt idx="24">
                  <c:v>6.9</c:v>
                </c:pt>
                <c:pt idx="32">
                  <c:v>7.6</c:v>
                </c:pt>
              </c:numCache>
            </c:numRef>
          </c:xVal>
          <c:yVal>
            <c:numRef>
              <c:f>公会計指標分析・財政指標組合せ分析表!$BP$73:$DC$73</c:f>
              <c:numCache>
                <c:formatCode>#,##0.0;"▲ "#,##0.0</c:formatCode>
                <c:ptCount val="40"/>
                <c:pt idx="0">
                  <c:v>42.9</c:v>
                </c:pt>
                <c:pt idx="8">
                  <c:v>46.7</c:v>
                </c:pt>
                <c:pt idx="16">
                  <c:v>47.3</c:v>
                </c:pt>
                <c:pt idx="24">
                  <c:v>56.1</c:v>
                </c:pt>
                <c:pt idx="32">
                  <c:v>59</c:v>
                </c:pt>
              </c:numCache>
            </c:numRef>
          </c:yVal>
          <c:smooth val="0"/>
          <c:extLst>
            <c:ext xmlns:c16="http://schemas.microsoft.com/office/drawing/2014/chart" uri="{C3380CC4-5D6E-409C-BE32-E72D297353CC}">
              <c16:uniqueId val="{00000009-E646-4295-8B94-CBF09DBC9E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888918266711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{A3D8B21B-C1EC-49E0-A803-3520E8994273}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646-4295-8B94-CBF09DBC9E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{10396BE6-3BAE-4572-B056-87C1CF0B9453}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46-4295-8B94-CBF09DBC9E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{267C4DF8-337F-4C8B-BD25-316F61E79BFE}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46-4295-8B94-CBF09DBC9E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{DB5E59DD-94C3-4277-A543-D7EB2BA65EDE}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46-4295-8B94-CBF09DBC9E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{7B2439BE-AD1E-47E5-9027-E0591B98E91D}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46-4295-8B94-CBF09DBC9E1D}"/>
                </c:ext>
              </c:extLst>
            </c:dLbl>
            <c:dLbl>
              <c:idx val="8"/>
              <c:layout>
                <c:manualLayout>
                  <c:x val="0"/>
                  <c:y val="3.485615864572195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{8A86447B-2B69-4745-946C-3866FBBA0D41}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646-4295-8B94-CBF09DBC9E1D}"/>
                </c:ext>
              </c:extLst>
            </c:dLbl>
            <c:dLbl>
              <c:idx val="16"/>
              <c:layout>
                <c:manualLayout>
                  <c:x val="0"/>
                  <c:y val="1.259754902195824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{E10DE903-9A4A-4B76-8B5C-201743F83A16}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646-4295-8B94-CBF09DBC9E1D}"/>
                </c:ext>
              </c:extLst>
            </c:dLbl>
            <c:dLbl>
              <c:idx val="24"/>
              <c:layout>
                <c:manualLayout>
                  <c:x val="0"/>
                  <c:y val="-5.109143938620749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{42095E1B-C76C-4062-B948-C690F8474717}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646-4295-8B94-CBF09DBC9E1D}"/>
                </c:ext>
              </c:extLst>
            </c:dLbl>
            <c:dLbl>
              <c:idx val="32"/>
              <c:layout>
                <c:manualLayout>
                  <c:x val="0"/>
                  <c:y val="-1.324998784169130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{D666F5AC-5910-4363-A4EC-7F086BF821C8}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646-4295-8B94-CBF09DBC9E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E646-4295-8B94-CBF09DBC9E1D}"/>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年度から公債費負担適正化計画に基づき、繰上償還により元利償還金を減少させるなどの改善を図ってきた結果、平成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年度以降は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か年平均で</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％を下回っている。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年度は、近年実施した大型の投資事業の財源とした市債の償還が増加したことに伴い、元利償還金は増加した。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これまでに実施した大型の投資事業に係る市債の償還が増加することや、新ごみ処理施設の建設負担金などの大型の投資的事業を予定していることから、数値の推移に注視しながら財政運営を行う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前年度より増加しているものの、早期健全化基準の数値を大きく下回っていることから良好な状態である。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基準財政需要額算入見込額の減の主な要因は、臨時財政対策債や公債費の基準財政需要額の算定において算入予定割合が減じたことによるもの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公営企業債等繰入見込額の減の主な要因は、下水道事業会計の地方債残高が減少したことによるもの。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ほかの数値はほぼ横ばいに推移しているものの、新ごみ処理施設の建設負担金などの大型の投資的事業を予定していることから、数値の悪化が懸念されるため、これまで以上に自主財源の確保に努めなければなら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事業の実施に当たっては、緊急性、投資効果および後年度負担を検証し、総合的に判断していく必要がある。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滋賀県彦根市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利息の積み立てや、ふるさと納税等の寄附金の積み立てによる増のほか、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彦根市職員退職手当基金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彦根市国民スポーツ大会等運営基金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などの積み立てにより、前年度比約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百万円増の約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百万円の現在高となった。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新ごみ処理施設の建設負担金などの大型の事業を控えていることから、引き続き、ＤＸ（デジタル・トランスフォーメーション）の推進、事務事業の見直しにより歳出のスリム化を図るとともに、新たな財源の掘り起こしなどにより歳入の確保に努め、出来る限りの積み立て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主なもの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彦根市一般廃棄物処理施設整備基金・・・本市の一般廃棄物処理施設の整備経費に充当する。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彦根市職員退職手当基金・・・本市職員の退職手当に充当する。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彦根市教育施設整備基金・・・本市の教育施設整備経費に充当する。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彦根市福祉・保健・医療基金・・・本市の福祉事業、保健事業および医療事業へ充当する。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彦根市国民スポーツ大会等運営基金・・・第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回国民スポーツ大会および第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回全国障害者スポーツ大会経費に充当する。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減の主なもの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彦根市一般廃棄物処理施設整備基金・・・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一般廃棄物処理施設の整備経費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への充当による減。</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40,000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3,728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彦根市新型コロナウイルス感染症対策支援基金</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感染拡大の防止、感染症により影響を受けた市民生活の支援および地域経済の回復その他の感染症に関する対策に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要する経費への充当による減。</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161,117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増の主なもの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彦根市教育施設整備基金・・・ふるさと納税による寄附金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ことによる増。</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158,530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180,051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彦根市庁舎整備基金・・・市庁舎の整備に備え積み立てたことによる増。</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20,006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彦根市国民スポーツ大会等運営基金・・・第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回国民スポーツ大会および第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回全国障害者スポーツ大会に備え積み立てたことによる増。</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充当額（取崩額）：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　積立額：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50,451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各特定目的基金について、今後は、新ごみ処理施設建設等の大型投資的事業や個別施設計画に伴う各施設の修繕整備が控えており、こうした事業のための基金積み立ても必要となるため、歳出の見直しによる財源の確保と併せ、決算収支で生じる不用額等については、各基金への配分を検討したうえで、必要な積み立てを行っ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利息の積み立て（約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万円）および前年度繰越金等の積み立て（約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一般財源不足の補填として約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億円の取り崩しを行った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程度の額を目安としており、積み立てを行うために、引き続き、ＤＸ（デジタル・トランスフォーメーション）の推進、事務事業の見直しにより歳出のスリム化を図るとともに、新たな財源の掘り起こしなどにより歳入の確保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利息の積み立て（約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万円）による増である。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近年実施している大型投資事業の影響により、市債の償還額の増加が見込まれることから、今後はその財源として取り崩すことが見込まれる。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F0B744E-7032-43B5-885E-6F01064286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A35E6F-E555-4837-B627-C3BEC10D94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55C286A-1833-46EB-9ADC-5C30966FB8F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4767170-FA0F-4FAE-BF5A-335D1064D4A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10DDA46-4C17-47AC-AA7D-8644C227838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9321434-9273-4291-8126-BD7262219B9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BA47B03-6906-4E7D-9F1E-C78EE2DF6E1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66F2579-14F2-4BD4-BA1A-C3880538B3B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B51B507-C677-426B-A4A6-8D8F8F63E72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B36D747-6FE1-44CE-A8DC-D142889D181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E42C3D5-CD25-42A8-B092-C7548A3CD93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1CC1DBB-2BCC-478F-AF39-89339E83BC9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57CE9D3-FD71-4F31-B613-9B091374739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ACD4330-E9E1-4D72-BFA2-2EFC8C77146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F63B8D5-C9C4-4A02-966C-7F52F642014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B5C80C9-6FB9-4BDA-B7EA-B2DC15F1333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A2AFEC7-1871-4BBC-84FB-272ADA4E29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8594DF5-C935-4739-99FA-C021C3B1976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9AAC8A3-01BF-4347-B628-6A19E2F45C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2598144-A669-4494-8CB3-358AE54CA7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B6C40B1-85F6-47E5-91BA-9745C7768D3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A96C124-4CE1-4B49-8811-7ED265C64FB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2A74E8C-6701-4E5E-8D28-0748B1420F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0E7543D-2DF5-491C-B49D-EC1CA37A161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34B1F41-43CE-42B6-8888-247146BA892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9733C55-A0BB-456A-A5DA-C90DD63D17A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DF13774-54B2-4C2A-ADAF-E2DFB5F6260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7A6E5DE-9457-4796-B7BE-39C2E557390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B3C4039-18BE-4235-B7CE-47CEB470AC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A572DAE-2D3C-4D18-995C-4E2FDBA4638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85CA56F-8727-4D3B-A6EC-8D738152929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C645453-EFC0-44EA-BE4B-59B1DEE5C3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D40515A-9287-4190-90AA-481BF0D19FD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3093E0E-0B80-4687-B73A-311EF5BE379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0AF6168-1A36-4B1E-A89F-8782A119C9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D7072DB-B6D3-4586-9C43-3542D51E52C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22B935-5329-489B-A5D7-EBADBC23C2E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0622E61-A654-4748-82C9-A6A613F2B81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40777B1-DEC8-421E-BEBF-0554591F136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0155883-AB53-46F5-BD3C-BAF42EA6EF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A7217A0-D7E5-4B52-AC47-1A4DD964CD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FBE7C75-4A77-456C-92E8-9AE2180471D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AF4331C-3480-43E9-9114-72A3E68FB5E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4DB3B78-4AB8-4508-8E59-8D6B662BFC4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DD1EB9-D950-437D-BADA-E95EBB0CF0B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14A139D-314A-45C0-A94F-C1D138E5A2B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1A4C6D2-0452-43DF-830F-82DC83213F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近年実施した国スポ・障スポ大会関連事業や市役所本庁舎耐震化整備事業などにより、類似団体平均と比較し、数値は低く抑えられているといえる。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今後についても各施設等の個別施設計画をもとに、適正な維持管理を行っていく。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FC4CEE9-9896-4ED0-8224-2FAD0160F36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F6A2B4F-E4C0-4016-88C0-09174B4F1F3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E3E8917-44ED-43C8-9174-3C37E9FBDDC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E136B96-EAF7-46B7-AC78-8C244E292D3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C63D3DE-21CA-4A2E-8852-7E0CDBD4C2D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6B3E6D5-9E53-421D-A403-A1E3171ACBA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75FC50D-F0FB-4943-8F04-15FF425D5E5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77D5131-FF3A-4569-9940-48B76D55E75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E2BCA89-41F9-4110-BDA7-DD40B6E0E76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6F789F1-5E16-4472-98F0-A95DC417CD4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C0A49C8-85B1-4CB1-90DA-5C1F017BD8D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30275BDF-1405-4EAB-9A78-B95C5B1AC15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71F17F6-B73A-42C0-8E5A-A7153BF8F91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11322F5-C9B2-4004-B9A7-29D4A0DF75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DF7815B3-91D6-4861-95AE-8EEC31CF8F6F}"/>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E938755B-CDFD-4755-AF97-177AD1193372}"/>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DDD00F2E-40FA-440E-9FD0-36AA8C0945B2}"/>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0D98965F-75DD-4B3E-BBB1-C815D7DC145B}"/>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B3126BCA-0066-4028-8289-6FBFB1BEE7BC}"/>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68" name="有形固定資産減価償却率平均値テキスト">
          <a:extLst>
            <a:ext uri="{FF2B5EF4-FFF2-40B4-BE49-F238E27FC236}">
              <a16:creationId xmlns:a16="http://schemas.microsoft.com/office/drawing/2014/main" id="{45A9845E-E777-4D3B-9A90-243760286088}"/>
            </a:ext>
          </a:extLst>
        </xdr:cNvPr>
        <xdr:cNvSpPr txBox="1"/>
      </xdr:nvSpPr>
      <xdr:spPr>
        <a:xfrm>
          <a:off x="4813300" y="6366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7F5BD1FF-5F5E-458C-9BCA-6FB337DCCFB9}"/>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27C54A73-3D97-4412-A509-7CF0CC1C1EFB}"/>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A9B1E463-A374-4ED9-9FC9-B8C8CDEBABEF}"/>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EDC2D9C6-8C3B-4202-9E43-87F66C74806B}"/>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0FEAAFE7-364B-461C-803E-4761730AC7B7}"/>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9BDF553-1681-472F-BF3A-6EC99C777DE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AECEAE2-D7D4-4930-85C3-BB261A97720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C9BA26C-12C8-491C-BD5A-2A64CE1876B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03A94D7-2529-41D6-AA0F-009B0E63AB4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5218150-694E-4EFA-B52F-8E39D0C988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20447</xdr:rowOff>
    </xdr:from>
    <xdr:to>
      <xdr:col>23</xdr:col>
      <xdr:colOff>136525</xdr:colOff>
      <xdr:row>31</xdr:row>
      <xdr:rowOff>122047</xdr:rowOff>
    </xdr:to>
    <xdr:sp macro="" textlink="">
      <xdr:nvSpPr>
        <xdr:cNvPr id="79" name="楕円 78">
          <a:extLst>
            <a:ext uri="{FF2B5EF4-FFF2-40B4-BE49-F238E27FC236}">
              <a16:creationId xmlns:a16="http://schemas.microsoft.com/office/drawing/2014/main" id="{C31A10BF-F4B0-4603-A9F4-15DAA9E7BC94}"/>
            </a:ext>
          </a:extLst>
        </xdr:cNvPr>
        <xdr:cNvSpPr/>
      </xdr:nvSpPr>
      <xdr:spPr>
        <a:xfrm>
          <a:off x="47117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43324</xdr:rowOff>
    </xdr:from>
    <xdr:ext cx="405111" cy="259045"/>
    <xdr:sp macro="" textlink="">
      <xdr:nvSpPr>
        <xdr:cNvPr id="80" name="有形固定資産減価償却率該当値テキスト">
          <a:extLst>
            <a:ext uri="{FF2B5EF4-FFF2-40B4-BE49-F238E27FC236}">
              <a16:creationId xmlns:a16="http://schemas.microsoft.com/office/drawing/2014/main" id="{FB0D1C5D-FE2F-4BC2-917E-61C60E8E9C2B}"/>
            </a:ext>
          </a:extLst>
        </xdr:cNvPr>
        <xdr:cNvSpPr txBox="1"/>
      </xdr:nvSpPr>
      <xdr:spPr>
        <a:xfrm>
          <a:off x="4813300" y="595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161671</xdr:rowOff>
    </xdr:from>
    <xdr:to>
      <xdr:col>19</xdr:col>
      <xdr:colOff>187325</xdr:colOff>
      <xdr:row>31</xdr:row>
      <xdr:rowOff>91821</xdr:rowOff>
    </xdr:to>
    <xdr:sp macro="" textlink="">
      <xdr:nvSpPr>
        <xdr:cNvPr id="81" name="楕円 80">
          <a:extLst>
            <a:ext uri="{FF2B5EF4-FFF2-40B4-BE49-F238E27FC236}">
              <a16:creationId xmlns:a16="http://schemas.microsoft.com/office/drawing/2014/main" id="{5FC19A72-D5E2-48F1-87C1-4D62FF0FA1CC}"/>
            </a:ext>
          </a:extLst>
        </xdr:cNvPr>
        <xdr:cNvSpPr/>
      </xdr:nvSpPr>
      <xdr:spPr>
        <a:xfrm>
          <a:off x="4000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41021</xdr:rowOff>
    </xdr:from>
    <xdr:to>
      <xdr:col>23</xdr:col>
      <xdr:colOff>85725</xdr:colOff>
      <xdr:row>31</xdr:row>
      <xdr:rowOff>71247</xdr:rowOff>
    </xdr:to>
    <xdr:cxnSp macro="">
      <xdr:nvCxnSpPr>
        <xdr:cNvPr id="82" name="直線コネクタ 81">
          <a:extLst>
            <a:ext uri="{FF2B5EF4-FFF2-40B4-BE49-F238E27FC236}">
              <a16:creationId xmlns:a16="http://schemas.microsoft.com/office/drawing/2014/main" id="{D8792158-284C-4436-A44D-BA3284D486DD}"/>
            </a:ext>
          </a:extLst>
        </xdr:cNvPr>
        <xdr:cNvCxnSpPr/>
      </xdr:nvCxnSpPr>
      <xdr:spPr>
        <a:xfrm>
          <a:off x="4051300" y="612749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83" name="楕円 82">
          <a:extLst>
            <a:ext uri="{FF2B5EF4-FFF2-40B4-BE49-F238E27FC236}">
              <a16:creationId xmlns:a16="http://schemas.microsoft.com/office/drawing/2014/main" id="{7D08A82C-11C3-4F14-B778-360F79869DE7}"/>
            </a:ext>
          </a:extLst>
        </xdr:cNvPr>
        <xdr:cNvSpPr/>
      </xdr:nvSpPr>
      <xdr:spPr>
        <a:xfrm>
          <a:off x="323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41021</xdr:rowOff>
    </xdr:to>
    <xdr:cxnSp macro="">
      <xdr:nvCxnSpPr>
        <xdr:cNvPr id="84" name="直線コネクタ 83">
          <a:extLst>
            <a:ext uri="{FF2B5EF4-FFF2-40B4-BE49-F238E27FC236}">
              <a16:creationId xmlns:a16="http://schemas.microsoft.com/office/drawing/2014/main" id="{22F95181-61C2-4884-9FE6-2CEA885134A3}"/>
            </a:ext>
          </a:extLst>
        </xdr:cNvPr>
        <xdr:cNvCxnSpPr/>
      </xdr:nvCxnSpPr>
      <xdr:spPr>
        <a:xfrm>
          <a:off x="3289300" y="6118860"/>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85" name="n_1aveValue有形固定資産減価償却率">
          <a:extLst>
            <a:ext uri="{FF2B5EF4-FFF2-40B4-BE49-F238E27FC236}">
              <a16:creationId xmlns:a16="http://schemas.microsoft.com/office/drawing/2014/main" id="{8F9CC0F4-BF28-4098-9346-9F9EDE7AE856}"/>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86" name="n_2aveValue有形固定資産減価償却率">
          <a:extLst>
            <a:ext uri="{FF2B5EF4-FFF2-40B4-BE49-F238E27FC236}">
              <a16:creationId xmlns:a16="http://schemas.microsoft.com/office/drawing/2014/main" id="{DA9A51B3-7267-4B3A-BF06-F1DB44727740}"/>
            </a:ext>
          </a:extLst>
        </xdr:cNvPr>
        <xdr:cNvSpPr txBox="1"/>
      </xdr:nvSpPr>
      <xdr:spPr>
        <a:xfrm>
          <a:off x="30867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87" name="n_3aveValue有形固定資産減価償却率">
          <a:extLst>
            <a:ext uri="{FF2B5EF4-FFF2-40B4-BE49-F238E27FC236}">
              <a16:creationId xmlns:a16="http://schemas.microsoft.com/office/drawing/2014/main" id="{34F24498-4E8A-4871-BF79-C0E2E491942C}"/>
            </a:ext>
          </a:extLst>
        </xdr:cNvPr>
        <xdr:cNvSpPr txBox="1"/>
      </xdr:nvSpPr>
      <xdr:spPr>
        <a:xfrm>
          <a:off x="2324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88" name="n_4aveValue有形固定資産減価償却率">
          <a:extLst>
            <a:ext uri="{FF2B5EF4-FFF2-40B4-BE49-F238E27FC236}">
              <a16:creationId xmlns:a16="http://schemas.microsoft.com/office/drawing/2014/main" id="{F3C6A932-0D1B-4670-8253-BE2223AAE40E}"/>
            </a:ext>
          </a:extLst>
        </xdr:cNvPr>
        <xdr:cNvSpPr txBox="1"/>
      </xdr:nvSpPr>
      <xdr:spPr>
        <a:xfrm>
          <a:off x="1562744" y="599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108348</xdr:rowOff>
    </xdr:from>
    <xdr:ext cx="405111" cy="259045"/>
    <xdr:sp macro="" textlink="">
      <xdr:nvSpPr>
        <xdr:cNvPr id="89" name="n_1mainValue有形固定資産減価償却率">
          <a:extLst>
            <a:ext uri="{FF2B5EF4-FFF2-40B4-BE49-F238E27FC236}">
              <a16:creationId xmlns:a16="http://schemas.microsoft.com/office/drawing/2014/main" id="{F406195D-832F-4FCC-8583-8CE7F1375324}"/>
            </a:ext>
          </a:extLst>
        </xdr:cNvPr>
        <xdr:cNvSpPr txBox="1"/>
      </xdr:nvSpPr>
      <xdr:spPr>
        <a:xfrm>
          <a:off x="3836044" y="585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90" name="n_2mainValue有形固定資産減価償却率">
          <a:extLst>
            <a:ext uri="{FF2B5EF4-FFF2-40B4-BE49-F238E27FC236}">
              <a16:creationId xmlns:a16="http://schemas.microsoft.com/office/drawing/2014/main" id="{AEA8B12B-83A8-4641-85E7-61B9C4133566}"/>
            </a:ext>
          </a:extLst>
        </xdr:cNvPr>
        <xdr:cNvSpPr txBox="1"/>
      </xdr:nvSpPr>
      <xdr:spPr>
        <a:xfrm>
          <a:off x="3086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433D1A56-72E0-4D36-BA99-AF95865DF50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BB43C7EC-BA11-41F3-A83F-BEFC412EBEC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A738F208-FE32-432C-B39C-63FA376DE42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1A8C9131-2DE1-4194-B8EF-0CC5C48D573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AC66F26A-6AE4-49EE-B866-9F5EF9065EB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DDBF0A1D-FAE5-4239-B30C-F80F5218EE1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F95244B8-CA9F-42CD-AAAC-5F13118A01D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705E98C8-7AAD-414D-8414-AA94406369E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E6575B81-3A96-484E-AB9D-2C3BFE66D12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94F1F517-46EF-49DD-A3A8-C190C3195F8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C8CCAE59-3AB0-4015-8E8C-325A8FA2259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E5E36B3B-38D8-4DB1-ADB2-0B59AC73A5E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A1CF1AEA-B5BF-4C20-AA1C-E463558ED8D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大型の投資事業に係る地方債発行額が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したことから、分子である将来負担額は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、分母である臨時財政対策債発行可能額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減少したことから、債務償還比率は前年度比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39.7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増加した。類似団体と比較すると職員数が多く、人件費が高い水準にあることや、物件費、扶助費の数値も高い水準にあることから、債務償還比率は類似団体と比べると高くなっている。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大型事業における起債発行が見込まれることから、起債発行に関しては交付税算入率の高い起債メニューを活用し、経常一般財源等（歳入）等の確保に努めるとともに、働き方改革に基づく事業見直しを積極的に進めることにより経常経費充当財源等の削減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327F09CB-1066-4EA2-8E79-F19A7655A01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97DA3C42-2B44-41C8-BCCE-1D849F74F55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90834BBA-DE6A-4826-B8DE-D1CF5160C76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F61F4813-97B7-43AC-A590-60CDD823077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8" name="テキスト ボックス 107">
          <a:extLst>
            <a:ext uri="{FF2B5EF4-FFF2-40B4-BE49-F238E27FC236}">
              <a16:creationId xmlns:a16="http://schemas.microsoft.com/office/drawing/2014/main" id="{14236CB3-2CC5-405A-A2D8-5C8D52DEAD6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F0AD840E-AA6C-4AD2-BE41-114F9BC373D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BD0C6457-8BD3-4635-A1EA-8E305F44659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75A65254-6180-4E3C-BB0D-0D6102BD3A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D6BEA553-9105-4B7E-B61D-02C6D90E839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7A9AD3D3-BEA9-4A2F-BA2C-3CD59C7F590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8BC941EE-1A6B-4A0C-A7E8-53DA7890C15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D0059788-0817-4CEB-B5F4-186A331F6E1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6" name="テキスト ボックス 115">
          <a:extLst>
            <a:ext uri="{FF2B5EF4-FFF2-40B4-BE49-F238E27FC236}">
              <a16:creationId xmlns:a16="http://schemas.microsoft.com/office/drawing/2014/main" id="{00CE82D3-FBA8-475A-8ACF-F62ED0313B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0C6F4BDF-D026-47D9-8341-C9D7889EEC9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AE3434C9-D861-4D48-A912-4919D1B237D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19" name="直線コネクタ 118">
          <a:extLst>
            <a:ext uri="{FF2B5EF4-FFF2-40B4-BE49-F238E27FC236}">
              <a16:creationId xmlns:a16="http://schemas.microsoft.com/office/drawing/2014/main" id="{4258D125-6DA4-4FA4-BD6F-132E0B8D8326}"/>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0" name="債務償還比率最小値テキスト">
          <a:extLst>
            <a:ext uri="{FF2B5EF4-FFF2-40B4-BE49-F238E27FC236}">
              <a16:creationId xmlns:a16="http://schemas.microsoft.com/office/drawing/2014/main" id="{2E8DCE32-9ED8-4904-9789-CE770B23F460}"/>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1" name="直線コネクタ 120">
          <a:extLst>
            <a:ext uri="{FF2B5EF4-FFF2-40B4-BE49-F238E27FC236}">
              <a16:creationId xmlns:a16="http://schemas.microsoft.com/office/drawing/2014/main" id="{6299014D-7876-4AB8-A757-56B5FB324278}"/>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2" name="債務償還比率最大値テキスト">
          <a:extLst>
            <a:ext uri="{FF2B5EF4-FFF2-40B4-BE49-F238E27FC236}">
              <a16:creationId xmlns:a16="http://schemas.microsoft.com/office/drawing/2014/main" id="{77CC2AAC-E528-431F-870F-5DFA41440AC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3" name="直線コネクタ 122">
          <a:extLst>
            <a:ext uri="{FF2B5EF4-FFF2-40B4-BE49-F238E27FC236}">
              <a16:creationId xmlns:a16="http://schemas.microsoft.com/office/drawing/2014/main" id="{6FAA4E3D-B068-498B-A239-C7AC0FEC975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24" name="債務償還比率平均値テキスト">
          <a:extLst>
            <a:ext uri="{FF2B5EF4-FFF2-40B4-BE49-F238E27FC236}">
              <a16:creationId xmlns:a16="http://schemas.microsoft.com/office/drawing/2014/main" id="{4697B29F-FF45-47FB-9356-19856ED0D8C4}"/>
            </a:ext>
          </a:extLst>
        </xdr:cNvPr>
        <xdr:cNvSpPr txBox="1"/>
      </xdr:nvSpPr>
      <xdr:spPr>
        <a:xfrm>
          <a:off x="14846300" y="5693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25" name="フローチャート: 判断 124">
          <a:extLst>
            <a:ext uri="{FF2B5EF4-FFF2-40B4-BE49-F238E27FC236}">
              <a16:creationId xmlns:a16="http://schemas.microsoft.com/office/drawing/2014/main" id="{53901E64-FC4A-4DC5-8B27-C327976BFA36}"/>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26" name="フローチャート: 判断 125">
          <a:extLst>
            <a:ext uri="{FF2B5EF4-FFF2-40B4-BE49-F238E27FC236}">
              <a16:creationId xmlns:a16="http://schemas.microsoft.com/office/drawing/2014/main" id="{CED19515-1E4A-468F-BFAD-E969A86BA917}"/>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27" name="フローチャート: 判断 126">
          <a:extLst>
            <a:ext uri="{FF2B5EF4-FFF2-40B4-BE49-F238E27FC236}">
              <a16:creationId xmlns:a16="http://schemas.microsoft.com/office/drawing/2014/main" id="{E41405E8-131D-46D0-BF8B-36D74AEC1521}"/>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28" name="フローチャート: 判断 127">
          <a:extLst>
            <a:ext uri="{FF2B5EF4-FFF2-40B4-BE49-F238E27FC236}">
              <a16:creationId xmlns:a16="http://schemas.microsoft.com/office/drawing/2014/main" id="{A772BA22-B530-49B6-B725-BE6BBC285DAA}"/>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29" name="フローチャート: 判断 128">
          <a:extLst>
            <a:ext uri="{FF2B5EF4-FFF2-40B4-BE49-F238E27FC236}">
              <a16:creationId xmlns:a16="http://schemas.microsoft.com/office/drawing/2014/main" id="{2DA229E1-4D8D-4A9A-880A-7D028EDF0C51}"/>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417A2425-0B71-4853-A764-26C6317BAF9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FD1EF18F-3C68-4F57-B2EC-41FE6C2D562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8D563E3-C602-46DB-B141-FF1661BC881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10DFD549-3A09-414E-A508-5451D36000C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59062AFD-FB86-47F2-9733-FCFC6CD9627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30473</xdr:rowOff>
    </xdr:from>
    <xdr:to>
      <xdr:col>76</xdr:col>
      <xdr:colOff>73025</xdr:colOff>
      <xdr:row>32</xdr:row>
      <xdr:rowOff>132073</xdr:rowOff>
    </xdr:to>
    <xdr:sp macro="" textlink="">
      <xdr:nvSpPr>
        <xdr:cNvPr id="135" name="楕円 134">
          <a:extLst>
            <a:ext uri="{FF2B5EF4-FFF2-40B4-BE49-F238E27FC236}">
              <a16:creationId xmlns:a16="http://schemas.microsoft.com/office/drawing/2014/main" id="{88DE6857-1442-432D-A546-0A8CE5EF0649}"/>
            </a:ext>
          </a:extLst>
        </xdr:cNvPr>
        <xdr:cNvSpPr/>
      </xdr:nvSpPr>
      <xdr:spPr>
        <a:xfrm>
          <a:off x="14744700" y="62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8900</xdr:rowOff>
    </xdr:from>
    <xdr:ext cx="469744" cy="259045"/>
    <xdr:sp macro="" textlink="">
      <xdr:nvSpPr>
        <xdr:cNvPr id="136" name="債務償還比率該当値テキスト">
          <a:extLst>
            <a:ext uri="{FF2B5EF4-FFF2-40B4-BE49-F238E27FC236}">
              <a16:creationId xmlns:a16="http://schemas.microsoft.com/office/drawing/2014/main" id="{06F17718-905F-42D9-BA4E-247957D54496}"/>
            </a:ext>
          </a:extLst>
        </xdr:cNvPr>
        <xdr:cNvSpPr txBox="1"/>
      </xdr:nvSpPr>
      <xdr:spPr>
        <a:xfrm>
          <a:off x="14846300" y="62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154305</xdr:rowOff>
    </xdr:from>
    <xdr:to>
      <xdr:col>72</xdr:col>
      <xdr:colOff>123825</xdr:colOff>
      <xdr:row>32</xdr:row>
      <xdr:rowOff>84455</xdr:rowOff>
    </xdr:to>
    <xdr:sp macro="" textlink="">
      <xdr:nvSpPr>
        <xdr:cNvPr id="137" name="楕円 136">
          <a:extLst>
            <a:ext uri="{FF2B5EF4-FFF2-40B4-BE49-F238E27FC236}">
              <a16:creationId xmlns:a16="http://schemas.microsoft.com/office/drawing/2014/main" id="{83B8A304-F358-4838-B4D6-E6656DC4EC35}"/>
            </a:ext>
          </a:extLst>
        </xdr:cNvPr>
        <xdr:cNvSpPr/>
      </xdr:nvSpPr>
      <xdr:spPr>
        <a:xfrm>
          <a:off x="14033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33655</xdr:rowOff>
    </xdr:from>
    <xdr:to>
      <xdr:col>76</xdr:col>
      <xdr:colOff>22225</xdr:colOff>
      <xdr:row>32</xdr:row>
      <xdr:rowOff>81273</xdr:rowOff>
    </xdr:to>
    <xdr:cxnSp macro="">
      <xdr:nvCxnSpPr>
        <xdr:cNvPr id="138" name="直線コネクタ 137">
          <a:extLst>
            <a:ext uri="{FF2B5EF4-FFF2-40B4-BE49-F238E27FC236}">
              <a16:creationId xmlns:a16="http://schemas.microsoft.com/office/drawing/2014/main" id="{782783D7-5BF3-48C4-9739-5C6FF796E752}"/>
            </a:ext>
          </a:extLst>
        </xdr:cNvPr>
        <xdr:cNvCxnSpPr/>
      </xdr:nvCxnSpPr>
      <xdr:spPr>
        <a:xfrm>
          <a:off x="14084300" y="6291580"/>
          <a:ext cx="711200" cy="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137322</xdr:rowOff>
    </xdr:from>
    <xdr:to>
      <xdr:col>68</xdr:col>
      <xdr:colOff>123825</xdr:colOff>
      <xdr:row>31</xdr:row>
      <xdr:rowOff>67472</xdr:rowOff>
    </xdr:to>
    <xdr:sp macro="" textlink="">
      <xdr:nvSpPr>
        <xdr:cNvPr id="139" name="楕円 138">
          <a:extLst>
            <a:ext uri="{FF2B5EF4-FFF2-40B4-BE49-F238E27FC236}">
              <a16:creationId xmlns:a16="http://schemas.microsoft.com/office/drawing/2014/main" id="{B3C81E7A-CD49-4B46-9D47-711F215E86BE}"/>
            </a:ext>
          </a:extLst>
        </xdr:cNvPr>
        <xdr:cNvSpPr/>
      </xdr:nvSpPr>
      <xdr:spPr>
        <a:xfrm>
          <a:off x="13271500" y="60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16672</xdr:rowOff>
    </xdr:from>
    <xdr:to>
      <xdr:col>72</xdr:col>
      <xdr:colOff>73025</xdr:colOff>
      <xdr:row>32</xdr:row>
      <xdr:rowOff>33655</xdr:rowOff>
    </xdr:to>
    <xdr:cxnSp macro="">
      <xdr:nvCxnSpPr>
        <xdr:cNvPr id="140" name="直線コネクタ 139">
          <a:extLst>
            <a:ext uri="{FF2B5EF4-FFF2-40B4-BE49-F238E27FC236}">
              <a16:creationId xmlns:a16="http://schemas.microsoft.com/office/drawing/2014/main" id="{7017F612-C636-446A-8F1E-D5F60AB949E7}"/>
            </a:ext>
          </a:extLst>
        </xdr:cNvPr>
        <xdr:cNvCxnSpPr/>
      </xdr:nvCxnSpPr>
      <xdr:spPr>
        <a:xfrm>
          <a:off x="13322300" y="6103147"/>
          <a:ext cx="762000" cy="18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141541</xdr:rowOff>
    </xdr:from>
    <xdr:to>
      <xdr:col>64</xdr:col>
      <xdr:colOff>123825</xdr:colOff>
      <xdr:row>33</xdr:row>
      <xdr:rowOff>71691</xdr:rowOff>
    </xdr:to>
    <xdr:sp macro="" textlink="">
      <xdr:nvSpPr>
        <xdr:cNvPr id="141" name="楕円 140">
          <a:extLst>
            <a:ext uri="{FF2B5EF4-FFF2-40B4-BE49-F238E27FC236}">
              <a16:creationId xmlns:a16="http://schemas.microsoft.com/office/drawing/2014/main" id="{8717D5C7-B9DB-4977-8F8F-34437D57325D}"/>
            </a:ext>
          </a:extLst>
        </xdr:cNvPr>
        <xdr:cNvSpPr/>
      </xdr:nvSpPr>
      <xdr:spPr>
        <a:xfrm>
          <a:off x="12509500" y="63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16672</xdr:rowOff>
    </xdr:from>
    <xdr:to>
      <xdr:col>68</xdr:col>
      <xdr:colOff>73025</xdr:colOff>
      <xdr:row>33</xdr:row>
      <xdr:rowOff>20891</xdr:rowOff>
    </xdr:to>
    <xdr:cxnSp macro="">
      <xdr:nvCxnSpPr>
        <xdr:cNvPr id="142" name="直線コネクタ 141">
          <a:extLst>
            <a:ext uri="{FF2B5EF4-FFF2-40B4-BE49-F238E27FC236}">
              <a16:creationId xmlns:a16="http://schemas.microsoft.com/office/drawing/2014/main" id="{2E3021CB-A634-4147-AAD4-18BD95FDB623}"/>
            </a:ext>
          </a:extLst>
        </xdr:cNvPr>
        <xdr:cNvCxnSpPr/>
      </xdr:nvCxnSpPr>
      <xdr:spPr>
        <a:xfrm flipV="1">
          <a:off x="12560300" y="6103147"/>
          <a:ext cx="762000" cy="34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167859</xdr:rowOff>
    </xdr:from>
    <xdr:to>
      <xdr:col>60</xdr:col>
      <xdr:colOff>123825</xdr:colOff>
      <xdr:row>32</xdr:row>
      <xdr:rowOff>98009</xdr:rowOff>
    </xdr:to>
    <xdr:sp macro="" textlink="">
      <xdr:nvSpPr>
        <xdr:cNvPr id="143" name="楕円 142">
          <a:extLst>
            <a:ext uri="{FF2B5EF4-FFF2-40B4-BE49-F238E27FC236}">
              <a16:creationId xmlns:a16="http://schemas.microsoft.com/office/drawing/2014/main" id="{7E6DFA70-A96F-4F3A-8792-7F35343968F2}"/>
            </a:ext>
          </a:extLst>
        </xdr:cNvPr>
        <xdr:cNvSpPr/>
      </xdr:nvSpPr>
      <xdr:spPr>
        <a:xfrm>
          <a:off x="11747500" y="625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47209</xdr:rowOff>
    </xdr:from>
    <xdr:to>
      <xdr:col>64</xdr:col>
      <xdr:colOff>73025</xdr:colOff>
      <xdr:row>33</xdr:row>
      <xdr:rowOff>20891</xdr:rowOff>
    </xdr:to>
    <xdr:cxnSp macro="">
      <xdr:nvCxnSpPr>
        <xdr:cNvPr id="144" name="直線コネクタ 143">
          <a:extLst>
            <a:ext uri="{FF2B5EF4-FFF2-40B4-BE49-F238E27FC236}">
              <a16:creationId xmlns:a16="http://schemas.microsoft.com/office/drawing/2014/main" id="{B48B5E0F-CDE1-4734-98D1-AEDFF9ED6288}"/>
            </a:ext>
          </a:extLst>
        </xdr:cNvPr>
        <xdr:cNvCxnSpPr/>
      </xdr:nvCxnSpPr>
      <xdr:spPr>
        <a:xfrm>
          <a:off x="11798300" y="6305134"/>
          <a:ext cx="762000" cy="1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45" name="n_1aveValue債務償還比率">
          <a:extLst>
            <a:ext uri="{FF2B5EF4-FFF2-40B4-BE49-F238E27FC236}">
              <a16:creationId xmlns:a16="http://schemas.microsoft.com/office/drawing/2014/main" id="{07B36FE1-5505-408C-9142-4BCFF2F1C86A}"/>
            </a:ext>
          </a:extLst>
        </xdr:cNvPr>
        <xdr:cNvSpPr txBox="1"/>
      </xdr:nvSpPr>
      <xdr:spPr>
        <a:xfrm>
          <a:off x="13836727" y="56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46" name="n_2aveValue債務償還比率">
          <a:extLst>
            <a:ext uri="{FF2B5EF4-FFF2-40B4-BE49-F238E27FC236}">
              <a16:creationId xmlns:a16="http://schemas.microsoft.com/office/drawing/2014/main" id="{30B2DFFA-1429-44E4-A12A-33548A101EEC}"/>
            </a:ext>
          </a:extLst>
        </xdr:cNvPr>
        <xdr:cNvSpPr txBox="1"/>
      </xdr:nvSpPr>
      <xdr:spPr>
        <a:xfrm>
          <a:off x="13087427" y="55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47" name="n_3aveValue債務償還比率">
          <a:extLst>
            <a:ext uri="{FF2B5EF4-FFF2-40B4-BE49-F238E27FC236}">
              <a16:creationId xmlns:a16="http://schemas.microsoft.com/office/drawing/2014/main" id="{FE0C9A83-D270-4BD0-A105-5461CB761239}"/>
            </a:ext>
          </a:extLst>
        </xdr:cNvPr>
        <xdr:cNvSpPr txBox="1"/>
      </xdr:nvSpPr>
      <xdr:spPr>
        <a:xfrm>
          <a:off x="12325427" y="570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48" name="n_4aveValue債務償還比率">
          <a:extLst>
            <a:ext uri="{FF2B5EF4-FFF2-40B4-BE49-F238E27FC236}">
              <a16:creationId xmlns:a16="http://schemas.microsoft.com/office/drawing/2014/main" id="{EE4E946C-69A7-4488-93F8-A714570B4C12}"/>
            </a:ext>
          </a:extLst>
        </xdr:cNvPr>
        <xdr:cNvSpPr txBox="1"/>
      </xdr:nvSpPr>
      <xdr:spPr>
        <a:xfrm>
          <a:off x="11563427" y="56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75582</xdr:rowOff>
    </xdr:from>
    <xdr:ext cx="469744" cy="259045"/>
    <xdr:sp macro="" textlink="">
      <xdr:nvSpPr>
        <xdr:cNvPr id="149" name="n_1mainValue債務償還比率">
          <a:extLst>
            <a:ext uri="{FF2B5EF4-FFF2-40B4-BE49-F238E27FC236}">
              <a16:creationId xmlns:a16="http://schemas.microsoft.com/office/drawing/2014/main" id="{29EC63D6-2C7E-4DEB-8D2E-41A211A443D4}"/>
            </a:ext>
          </a:extLst>
        </xdr:cNvPr>
        <xdr:cNvSpPr txBox="1"/>
      </xdr:nvSpPr>
      <xdr:spPr>
        <a:xfrm>
          <a:off x="13836727" y="633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58599</xdr:rowOff>
    </xdr:from>
    <xdr:ext cx="469744" cy="259045"/>
    <xdr:sp macro="" textlink="">
      <xdr:nvSpPr>
        <xdr:cNvPr id="150" name="n_2mainValue債務償還比率">
          <a:extLst>
            <a:ext uri="{FF2B5EF4-FFF2-40B4-BE49-F238E27FC236}">
              <a16:creationId xmlns:a16="http://schemas.microsoft.com/office/drawing/2014/main" id="{75AC94CD-7416-497B-BEDD-26367715749C}"/>
            </a:ext>
          </a:extLst>
        </xdr:cNvPr>
        <xdr:cNvSpPr txBox="1"/>
      </xdr:nvSpPr>
      <xdr:spPr>
        <a:xfrm>
          <a:off x="13087427" y="614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62819</xdr:rowOff>
    </xdr:from>
    <xdr:ext cx="469744" cy="259045"/>
    <xdr:sp macro="" textlink="">
      <xdr:nvSpPr>
        <xdr:cNvPr id="151" name="n_3mainValue債務償還比率">
          <a:extLst>
            <a:ext uri="{FF2B5EF4-FFF2-40B4-BE49-F238E27FC236}">
              <a16:creationId xmlns:a16="http://schemas.microsoft.com/office/drawing/2014/main" id="{33C1C17F-4D35-47A7-9093-D99ADBAF62B7}"/>
            </a:ext>
          </a:extLst>
        </xdr:cNvPr>
        <xdr:cNvSpPr txBox="1"/>
      </xdr:nvSpPr>
      <xdr:spPr>
        <a:xfrm>
          <a:off x="12325427" y="649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89136</xdr:rowOff>
    </xdr:from>
    <xdr:ext cx="469744" cy="259045"/>
    <xdr:sp macro="" textlink="">
      <xdr:nvSpPr>
        <xdr:cNvPr id="152" name="n_4mainValue債務償還比率">
          <a:extLst>
            <a:ext uri="{FF2B5EF4-FFF2-40B4-BE49-F238E27FC236}">
              <a16:creationId xmlns:a16="http://schemas.microsoft.com/office/drawing/2014/main" id="{10F2B54A-F3AF-4D92-B0E7-FD83EB7246B1}"/>
            </a:ext>
          </a:extLst>
        </xdr:cNvPr>
        <xdr:cNvSpPr txBox="1"/>
      </xdr:nvSpPr>
      <xdr:spPr>
        <a:xfrm>
          <a:off x="11563427" y="634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DDE116E8-95B3-49CD-B67F-FE949CA7EEF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F2F44D35-35CD-4225-8EB7-5AD2ED71EB3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DCF56E8E-509C-4E2B-91FC-D3C88EB31B0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EDB43D44-29D7-4988-8713-3FAAEBDE85F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631B8158-F49C-4031-AAE8-8BDE6723B72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18DA3A32-84AF-43C7-B2B1-48818BA37AB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975BEE-2540-423B-9D04-3E94A3733A5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E762CF-AEE2-451F-A846-3F35A1223B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997D67-B92E-49C9-83BA-BE7E855C5E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1D02F0-D7D1-4ADE-895A-7F28F6846A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09F7BB-5DCF-4E7F-9633-7667EEA5338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F5D4D2-C487-4928-9E08-EE5273E987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5FA173-F364-4C78-9D9A-6B2F0B48BBD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BE5C6B-9224-4684-BDB4-994E3A0D04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38950F-8927-40C2-BAF6-56B2ABCF83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734650-0317-417E-8E5F-F2621A5A33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7FC50F-6019-43D2-A391-C8973D460B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7DE21B-B9E1-4DC1-8283-F2BC35E35F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183583-C7A9-4ACF-8DB2-182F5E99F40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A5B423-60B1-46F5-A67F-43E0CB1347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2D283A-3F85-45B0-8EEB-366762D2F1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B5C88D-A0B8-4051-B206-127ADC99577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318B6F0-762C-454F-AC83-E04610B3B4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94AC7257-6E19-4C25-9C38-77EC1B89DE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4A20015D-628C-46F6-B265-ECBE5FB71E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1A9BEB1B-7D26-4A9B-8120-2AAD16E4DC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61689836-7866-4630-B5CD-6B519FF7A8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5E22F933-440B-4EEC-BCFA-334409E40E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04EF2C15-C1DE-4F98-B366-EBE2973DA8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B3BF1AF6-36F8-4F7D-AD9A-894BB1A18B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D6250723-CEF2-4DA7-BB4C-B1996904B2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69317D9B-9D60-4CC0-A4AC-0678637229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6FC54306-CC8F-4631-918B-F624969F848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F04EC767-B71A-43D2-B95A-9ACFA57643B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D3E606F4-24F6-4420-BE42-8A0467E16F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BB4BEBAD-20C9-4ADE-A0A8-D6B8AD41EE9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B6337358-AC03-4DD7-B597-476633E469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557EF223-7849-42D4-B2DC-8FE39FF338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D1051C6D-64DC-45AA-85A7-8423C80A80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BC9D5A29-FF5F-4DB5-8D9F-D99B76ECD7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6A449F71-55BA-4C85-A52E-63699DA39B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DB3565B3-08BA-4EA8-90AA-81D74A77DBF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4D1233B4-2B7A-4E89-B1CE-80ACF4EAFB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95998B60-041B-4DDA-AB69-6229825ADF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A8A19262-69D0-42A5-85D4-3BEF22A8ED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7FF21696-D713-46EC-820E-66E86457B8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BDA8A34F-0D28-4891-A036-62FD50ED2C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CE9AFFDA-DAEF-4ECF-A42C-8B4A35C05AE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AA1C0D15-9E59-4072-A1C0-30A0223490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AB97500C-6B2B-4E59-AD3B-499FEE6F4A7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C7C9E0C8-1BA7-4ED9-85E5-BAB0F5396E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52AF1046-99F6-477E-AD45-C2A3A10D8CF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68EED856-3E33-43FD-B1D5-82125FC4047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6FB752B5-E02E-4733-82AE-9AE6E8F8B8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C416D61F-3361-4E14-8C42-1EAEA4429E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A7ACCE12-F26B-49BA-BC29-D0CC2DD194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AF3E1DDF-B343-437B-A899-CC81C365BC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C1A72A96-0E94-47E4-BAE4-BFEB5AC5BDC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5103608B-E996-484C-A26E-BDFFFE8415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07F8CB0C-CAA1-4031-9A41-DF28AA46C2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BA68ABB4-CD79-4FA0-8422-B7AFA99926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B0181CA4-0E64-4B77-8859-359348EDF1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FD55E567-FF6B-430B-A6B5-A8A973EE0A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C0A0BA02-2009-4C3A-8994-2B3F766DAE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47EF66DA-6B6E-4D92-BEAB-4ACDAEDA55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AB74E280-94AD-4499-B118-2365CC8EF1A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0FD4B8EA-E318-408C-A696-18AF6168DB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B1482BF7-3BDE-42C9-976B-8DE7DA0FF5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A64524F4-D637-4290-A22E-E269E05B541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DB852D6C-DB6A-48F7-8B9C-2CAB20C76D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B78AC41C-E0A8-47D6-BD8A-F2BEF3AA37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15932BFD-FE2E-4B2A-8060-966ADCB32B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94660726-FC7F-4BF5-A835-F6E6B24BBE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092ACC16-F646-495E-B401-41122BA75E4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8A7D01B0-257C-4A70-A1E2-BA047307F0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6566461E-5B42-45F5-BEC0-26B5069BF9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E56E0648-5B21-4344-8A1C-33A7458368B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337FA1EE-4EE3-4385-8C10-B65B264520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3815D829-2FFE-455E-924F-7C03FAB05D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E916A0BC-86BA-48AB-B9B3-6C48592EE4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EF11306E-A70B-4936-8B68-E04C8E9070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B13D1590-7817-447A-AB64-0983785967E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92CCC71F-C431-45C7-A413-FF1445558F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AA5A693B-A251-4495-AA45-D2FB02B796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96761E07-E619-449D-8B21-1E8566A8B2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DCC80C0F-DE24-47CB-97B3-9C2BC42B6A2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B86A2335-5D8E-4275-B384-68888768A2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40EB6792-D4B5-4A48-B035-FBF1ECE23A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0D7C6998-804F-43AA-9BAB-FA6BF031F6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F6630EDC-1136-4A2D-B999-7B529F0255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0E17C970-7DAB-47CD-B407-CF7BA734BC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C1826505-AC15-4448-9DF8-91445D7750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B3E9771E-3C9D-4283-B4AF-2A82F7EFDBF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971F70B9-EBBA-47F0-8A9F-1DF288580E5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744F8411-9817-4562-925D-3EEB7F2D9E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FF5DBB0A-0C35-4882-94A2-5AB2E08551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B849D5AE-E5FF-4A65-93ED-457FB05F1E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B4DB945A-2CED-49CE-B2C4-72CCECEB934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F6B1AD24-17A6-46C1-B205-86B21EB335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3D469B80-8FCD-4D88-BE16-9889AF362E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2B934A14-10C8-456F-B433-4AEC9A746B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96628780-4407-414F-A405-AF81B2FD93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E846BD6E-F0D0-4A79-A214-FB7360E30A9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70F3583C-757A-4EA5-8872-180EBA319C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34F87279-762D-463C-AE28-2D3096E6E6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FDBA50A4-D65D-450E-8D15-3500EF907C6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9AA17C9B-79CA-42D0-830A-7AFEC28A4B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B1630716-5491-43CB-AF60-A1D6EE0B74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D5270BC5-4DCB-4C78-AA6E-1BEB39312D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B34A2E6A-5021-48A6-BC0F-00267CE15B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C3B8BD0F-64B4-4644-B437-0940BCC410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B10D3680-2779-4396-97D0-31CAD6EAC5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09A44FE2-9F1E-48EF-BD67-D49D5DB5BFA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64C78993-30A5-42D4-9783-CF5DB3710E8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CFD51BA6-790B-4819-A29B-CE16741178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FA495B25-1CC7-4C0E-804B-B913E697A2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475327C8-FA43-45F6-BAC8-90A5B78F291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EB84F098-42DC-4AE8-A1A4-9438A3CF0C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F85CEA44-F683-47A9-9A38-64B8256A44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F6C80B5E-E253-420D-9B50-A5DF43499D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C177AF00-90D4-4C3C-9E33-A90DA4340B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B76B9FEA-2FBA-4C60-B4D9-56FB6473F1A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11AA0DB8-A784-4238-A0B9-E5A6E30CC4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C976B8C7-1936-408C-A557-ED9FCB5F79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A8B81C0B-EDBC-4CE3-9B8D-7D9597F656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3B068505-A987-429D-A86C-71037F1167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8AD41F2B-AFF9-4F16-BA2C-050BC8EDAD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37024C92-01F8-4945-9B60-9713D530884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8F5E0E51-FB65-4FEC-80B9-DA7B256995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294988FC-D6DC-4786-BFD4-BCD2AD2AB6A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954822FA-BA95-479E-B94D-47F0229A70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3DA7DDCF-6340-459F-B8BF-176B40FEA2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34682745-780E-45B9-8BAD-F19A9BED01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EFCE7F5D-64BB-4900-8AAC-BB6909A9AF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49136CAE-5D08-4B4A-A3F9-0B682F592D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9F13F376-3255-4BF9-B2B2-C51F6AA00B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D17E6197-B89E-48A1-89A4-C5E3A6273A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ADE8ACBB-CB3C-4502-AD09-4F119FC8EB1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521002A6-7D8A-46A9-917F-F7DF12E88C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5EE0AE3D-240F-4772-8FF4-A23FD253BF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07A7C36C-198E-466E-9DC5-5F826478A9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03DDCA41-2E75-4AE0-BF28-61CF6F4254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1586F506-BC07-441C-8E20-0AE539F0C38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7174853A-6B45-4665-AD63-D500B6B333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E299C75D-D782-4733-984E-669F625182E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DA9CD80A-705F-43B7-BD1C-DD3AB6209F1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4FB0AA31-A861-43B5-905A-6297B3CAC0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C972BBC0-FC20-45EB-9761-A5DDD39EBC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7330A191-0BFE-41E6-A057-69689B95E5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FE9EAAEF-45C1-4D63-89D2-2807E86182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FE41D91B-9CF3-4FBB-B559-4599BB4CFC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CB01268E-FBAC-4742-9033-BE647E9190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2CFAB729-FFC6-4EC4-81A5-D143D387F0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EE4A707C-E3AC-420E-8A18-0969D5A50F8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AD0A21BB-4FCF-40D0-AE15-A743955AD4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84F796CC-2D20-4DD2-8304-559CD402F7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F8BB7280-9709-40F4-A4C2-16A521CE91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02D461-1413-4C0B-8506-5C77E0D2F0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EB3AE5-B632-472A-902F-A5D08067F4D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66E008-A055-482E-984D-0DA9F91812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38CE99-CE4B-448C-8AB6-98584A5340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040225-41F2-4689-B837-1B82803786F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1098C3-1D15-47B7-8E6F-53416FB9653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0884E9-01EF-4FAF-B1C1-FB40994E73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B8C98F-65CE-4DE8-9BA8-71050DB5FD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014815-5F1B-4675-8EDB-E482854019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AF50F2-659A-491E-8F7C-39EDC9DAD7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A49934-B8A5-4517-82F9-D6A166C7AA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3E4F87-8572-4669-8405-CC613761B2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C152D4-272F-4051-974B-C8CF615861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777A83-D87C-4B4C-B285-D648876656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CDE62F-3958-4A21-A435-A81DE37EC8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14C21FC-66BA-4D9C-A1CB-EFA346504A7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83474FB-C54E-44AD-9722-D4326C7BBE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2314727E-C6E8-4ED5-8554-5D6A2AD8EE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2ACF731A-9E78-4A65-8D3C-1AEC0BB3D4B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5E12355F-8EE0-4AD5-B020-23F4B8078C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DBB0C301-EF79-4ACF-BD50-E5D24B9538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8AEC3795-BF9E-44F3-9851-A8D5806B177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0E2213E5-5968-490C-AF87-7F7750D415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9B6FA6C6-5095-4BB4-90D5-B3DDA040397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B13F4B56-7C52-4E4A-8357-8FC5243FFC0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7BB334FE-F608-4A71-AAC2-9946A89117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60781B23-4AF6-413B-9455-72A769F926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ECB40B5A-3F6C-4DEF-8CC0-9DD979DAB9B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B4CB2553-F5F2-4501-A209-763691DA64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7A8AB18C-0B11-4DCD-BB07-67ED4EC3F3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F2A730BD-C77F-4097-AA5F-8F769D7107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B10819BB-3937-4E80-AAD6-BB5C6F73B9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8409EDC6-98D0-42FF-B90E-5E04C320947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CDB8E645-9254-4C42-BB26-8D05D0F9DE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C52D402A-C5B4-441A-AE19-DAEF73B8E4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E5E0AC02-C2A0-4DCD-99E3-B4B4B928DAD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A4A8B9B7-7C00-4931-BE85-0F7E6F7272A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D98DFE44-2E32-4EB2-AD7D-182B9817A3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4BE56D82-6A84-4C67-B380-63C78EAB97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CFA61FE4-5B79-4E92-BB3B-E309083805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515AD766-1D38-4218-8C78-17172C2524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A84569A9-9372-44B1-94D9-F2D6E8C8C0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F62A60EF-940F-4379-90CE-D19C2E0F52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2EAE5207-29F5-4C5E-AEF0-88AD1854F06E}"/>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16FB91E1-80B6-42B6-83EA-4E60844CA3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916C0BE2-6803-44BD-8860-4BA14D1E02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8E217F3B-4686-4481-9C86-452C30DDAB4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CFA32C07-F241-4B35-9202-D993B1BF16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A10C6F1D-8B25-42EA-9A0E-E944140230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8989C2D9-16C9-4C25-AC9E-341133CC37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6BD640D8-538C-4FA0-9B99-E40E8BD7F0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1DAF3F6F-C340-4A73-9C30-A453B7936C9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39CE8AF8-71DC-4471-980C-41C9D68197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362EABE3-6910-4BF1-8302-2A417B4A2B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AD00814D-2DF1-4D71-A3FE-6B4A24A239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710F79CE-1CAD-40C5-BB93-12DA65094D7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1BA15F72-6335-4D98-B48C-65CCD5FA16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64EEB925-8A85-4A10-A50E-C7273FEC44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EF0CE6E9-E936-4FE9-BF38-61535BF1AB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95A4DB34-6F27-45CA-924B-12463CBC3AE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4AA81E75-D269-499E-8FFE-2E9B5F30F5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87254C35-AFA8-4452-AB59-782E03BBA5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0EA8A75F-71FF-42F4-85B4-27CCA82DBF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709CADDF-021A-436E-853B-708FC0F9AD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B2F2C280-6BC4-4B2E-A733-F399F8A1DC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48AC19F2-CA62-4697-95B0-E8103D02E6B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05F6FE59-3F26-4DB6-84A6-CCCBF5D173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E5D7FCE4-44B1-4773-8671-3053D9CF5DC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F70A7338-0872-4320-8A2A-943956F665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C920CD5D-BA65-4BAE-96F8-5AC7535850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51AC641A-4EA4-4160-85A1-AC05685456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FA5B3484-3D78-455B-93F1-31C871CE188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1F5896A8-E5B3-4AAA-9BC3-95013FF913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41FF61E4-4510-4104-9CEE-5172699495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66FA1D42-A701-4582-B671-84B0CF04FE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D66F9AB2-2133-4908-8A87-5119957B792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93C967D6-0B80-4873-9C55-1DB47BFE52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4F1882B9-07F4-4BA1-B71A-3602CEBF52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7D8FB5A2-37DD-4431-8829-5938417511F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5C4CD94E-E4F8-4C74-8B6C-170F73C63CA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12C1CF7C-5C95-4E70-8E52-4C5BCB223E1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588B1B89-B3AE-4B7D-9B54-01F4F59B78E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ECBE11FD-983A-4CB6-96BC-6687EE07BD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AB7357C1-9108-4271-9F38-59F68A8FF2F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5C96AA97-E421-40DC-B3B9-51CAE277AE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4E2080A8-B785-4F72-AEB2-33A3FDF6E8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6F28DE37-DDA1-48DC-BC22-252D7CECAD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6C8A0A5E-33B6-406E-B8D1-0DF0F851C7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CAA2C0A3-231E-42F1-85B8-27BC10D8FE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8DBEB704-054A-490D-AA38-51BFD56819C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285F8AD0-A9DD-402A-9A43-2CC9F569A6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12B807FE-8659-47D3-BF52-8EC897E4B74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C9338F10-ADBD-4338-BE77-C7D847BCC7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B0BE1D97-651B-4FAE-ABA3-DC9E008879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053740DC-8DFD-4E73-B60D-73D5409A1CC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A8C49F4A-F491-4AA8-AD67-2BBF85CD9E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5C2E56A3-9E88-46A3-88E7-A6313B295A0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2E159325-7578-458B-B73F-B1CA514C7E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2F549EB2-2340-4F7A-A5D4-F10CE48812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BA265C10-F975-4345-BE66-A0E94DDA09B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E149EE7C-5373-4A1B-B5BD-255DD1F071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478BFDBD-75F9-46DD-B33E-B760832745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0342F6E3-BD70-46D3-90F8-FBC9E9D7D07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50EFC13B-6C86-4E25-81F1-1EA2ABEA15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52DCBBEE-912B-48DA-B481-FA7AE59D4F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239AE3D2-FF12-4BFA-950C-B8A742F909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5A68E765-3A1E-45D0-BE41-93FB7EB0B6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23002369-B618-45CB-B776-BD211ECC4FE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F132A11F-68C5-45A6-B0AB-5CFA56A9DA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03C63225-B07F-4D5E-9F53-D24EB50EE7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81C4FC4A-EF3F-45F6-86F9-1BD294071F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9548D00C-9E84-4A10-8DF9-563B348712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576C03C0-F99F-468C-8B48-5DCFE9B683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2DDFF304-4465-48D8-BC1E-1EC90AC7DC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F6423B09-4C4B-4317-8CBB-EEFD5E7F08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043D7EB7-ADEA-461C-9353-BA5C15AFC89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09314240-08FD-44D7-ACBB-3AE494F5AC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FB17264C-BD60-4F41-9A30-1B78A9EDC40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2F05B7AE-5A7E-4F12-96A3-F5E39817F4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04D03346-2167-4316-BA42-DC4320CDA6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B3F0CE98-A352-4973-90B7-66BE626156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E69E51E5-F411-45E1-8715-9147F1DA23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70CFEADF-BF04-49B1-BF2B-863A544E1E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864FBA13-7A9D-4D2F-9596-1FFB80EDB27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93172AFB-4377-4DD1-9438-D346B5C2F64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0B2AF468-2844-43C3-9F55-C888706BF3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EAF07ECE-EF48-46FF-80C7-673B35DE97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1830F8B0-77CA-40C6-9D0A-CD5CAB2A8C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AA092F45-5B53-4168-B2B2-DBA3BE824B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25871821-B39B-44DB-B2CF-2FABF2C9FC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16B95BA2-66AB-4986-A0C3-40216ACBB9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103E654A-A3C1-403D-BF16-9379A9E40B1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FE76F6CD-FE27-48C8-8E4D-0756D55038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CA28996E-27F5-4AAB-885F-7431B3FD9E0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8E5A66D4-6C10-492A-B5CC-D54A63A5ED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C5CA8C39-B9A2-442C-A683-9742689288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7B6695FB-C5FF-4A48-B854-0063A9DF45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613CD3A1-D428-461E-B42D-65B43380B3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F2592000-EF2C-4428-AD1B-153BF6744A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962FEC30-1771-4E23-99D8-DA13F23367B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A84F0A7E-B194-48AC-8BBB-2F95B04CD9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2046398C-437D-496C-9A77-7E8C7E35D8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19EFCC17-33A6-4EB9-A31E-EE420B67D6F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6DA16706-278E-4246-A315-5735B866ED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7A134AD4-20EC-4C86-826E-343B6B15BA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DDCEE70C-4027-4397-BF92-9633361F419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3A4F0FBB-0DC8-4991-B893-D27A2B534E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08F02E90-CA7C-4DFC-AE25-AB6B7F88228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3BA3BC8A-65A2-4EAF-81E0-9F0B68E073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CFE33B7F-5968-435D-9755-58A1723D2C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4696A100-E37E-4342-A5DA-DECBBE4E232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以降は類似団体とほぼ同水準で推移している。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交付税の振り替わりである臨時財政対策債の発行額が減少したことにより、基準財政需要額が増加したが、新型コロナウイルス感染症の影響を受けていた法人の業績が徐々に回復してきたことから、市民税のうち法人税割が増加したことにより、基準財政収入額は大きく増加し、単年度の数値は良化したも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年度の数値が平均値から除外となることから、数値は前年度より低下した。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今後は基準財政需要額に影響を与える公債費の抑制に努めるとともに、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課税調査の強化や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税収納率向上対策等を中心とした税収の確保に努める。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経常収支比率については、経常一般財源においては、地方交付税が</a:t>
          </a:r>
          <a:r>
            <a:rPr kumimoji="1" lang="en-US" altLang="ja-JP" sz="1200">
              <a:latin typeface="ＭＳ Ｐゴシック" panose="020B0600070205080204" pitchFamily="50" charset="-128"/>
              <a:ea typeface="ＭＳ Ｐゴシック" panose="020B0600070205080204" pitchFamily="50" charset="-128"/>
            </a:rPr>
            <a:t>164,437</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％）、臨時財政対策債が</a:t>
          </a:r>
          <a:r>
            <a:rPr kumimoji="1" lang="en-US" altLang="ja-JP" sz="1200">
              <a:latin typeface="ＭＳ Ｐゴシック" panose="020B0600070205080204" pitchFamily="50" charset="-128"/>
              <a:ea typeface="ＭＳ Ｐゴシック" panose="020B0600070205080204" pitchFamily="50" charset="-128"/>
            </a:rPr>
            <a:t>405,176</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60.6</a:t>
          </a:r>
          <a:r>
            <a:rPr kumimoji="1" lang="ja-JP" altLang="en-US" sz="1200">
              <a:latin typeface="ＭＳ Ｐゴシック" panose="020B0600070205080204" pitchFamily="50" charset="-128"/>
              <a:ea typeface="ＭＳ Ｐゴシック" panose="020B0600070205080204" pitchFamily="50" charset="-128"/>
            </a:rPr>
            <a:t>％）の減となったが、市税が</a:t>
          </a:r>
          <a:r>
            <a:rPr kumimoji="1" lang="en-US" altLang="ja-JP" sz="1200">
              <a:latin typeface="ＭＳ Ｐゴシック" panose="020B0600070205080204" pitchFamily="50" charset="-128"/>
              <a:ea typeface="ＭＳ Ｐゴシック" panose="020B0600070205080204" pitchFamily="50" charset="-128"/>
            </a:rPr>
            <a:t>516,912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％）の増、地方特例交付金が</a:t>
          </a:r>
          <a:r>
            <a:rPr kumimoji="1" lang="en-US" altLang="ja-JP" sz="1200">
              <a:latin typeface="ＭＳ Ｐゴシック" panose="020B0600070205080204" pitchFamily="50" charset="-128"/>
              <a:ea typeface="ＭＳ Ｐゴシック" panose="020B0600070205080204" pitchFamily="50" charset="-128"/>
            </a:rPr>
            <a:t>5,567</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％）の増となり、全体として前年度より</a:t>
          </a:r>
          <a:r>
            <a:rPr kumimoji="1" lang="en-US" altLang="ja-JP" sz="1200">
              <a:latin typeface="ＭＳ Ｐゴシック" panose="020B0600070205080204" pitchFamily="50" charset="-128"/>
              <a:ea typeface="ＭＳ Ｐゴシック" panose="020B0600070205080204" pitchFamily="50" charset="-128"/>
            </a:rPr>
            <a:t>890</a:t>
          </a:r>
          <a:r>
            <a:rPr kumimoji="1" lang="ja-JP" altLang="en-US" sz="1200">
              <a:latin typeface="ＭＳ Ｐゴシック" panose="020B0600070205080204" pitchFamily="50" charset="-128"/>
              <a:ea typeface="ＭＳ Ｐゴシック" panose="020B0600070205080204" pitchFamily="50" charset="-128"/>
            </a:rPr>
            <a:t>千円の微増となった。また、経常的経費については、補助費等が</a:t>
          </a:r>
          <a:r>
            <a:rPr kumimoji="1" lang="en-US" altLang="ja-JP" sz="1200">
              <a:latin typeface="ＭＳ Ｐゴシック" panose="020B0600070205080204" pitchFamily="50" charset="-128"/>
              <a:ea typeface="ＭＳ Ｐゴシック" panose="020B0600070205080204" pitchFamily="50" charset="-128"/>
            </a:rPr>
            <a:t>55,574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％）の減、人件費が</a:t>
          </a:r>
          <a:r>
            <a:rPr kumimoji="1" lang="en-US" altLang="ja-JP" sz="1200">
              <a:latin typeface="ＭＳ Ｐゴシック" panose="020B0600070205080204" pitchFamily="50" charset="-128"/>
              <a:ea typeface="ＭＳ Ｐゴシック" panose="020B0600070205080204" pitchFamily="50" charset="-128"/>
            </a:rPr>
            <a:t>91,103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％）の減となったが、公債費が</a:t>
          </a:r>
          <a:r>
            <a:rPr kumimoji="1" lang="en-US" altLang="ja-JP" sz="1200">
              <a:latin typeface="ＭＳ Ｐゴシック" panose="020B0600070205080204" pitchFamily="50" charset="-128"/>
              <a:ea typeface="ＭＳ Ｐゴシック" panose="020B0600070205080204" pitchFamily="50" charset="-128"/>
            </a:rPr>
            <a:t>348,866</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％）となったころから、全体として、</a:t>
          </a:r>
          <a:r>
            <a:rPr kumimoji="1" lang="en-US" altLang="ja-JP" sz="1200">
              <a:latin typeface="ＭＳ Ｐゴシック" panose="020B0600070205080204" pitchFamily="50" charset="-128"/>
              <a:ea typeface="ＭＳ Ｐゴシック" panose="020B0600070205080204" pitchFamily="50" charset="-128"/>
            </a:rPr>
            <a:t>729,683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％）の増となり、</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ポイントの悪化となった。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66</xdr:row>
      <xdr:rowOff>50377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48906"/>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65</xdr:row>
      <xdr:rowOff>4656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5656"/>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87206</xdr:rowOff>
    </xdr:from>
    <xdr:to>
      <xdr:col>15</xdr:col>
      <xdr:colOff>82550</xdr:colOff>
      <xdr:row>66</xdr:row>
      <xdr:rowOff>66463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45656"/>
          <a:ext cx="889000" cy="8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66</xdr:row>
      <xdr:rowOff>66463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3282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171027</xdr:rowOff>
    </xdr:from>
    <xdr:to>
      <xdr:col>23</xdr:col>
      <xdr:colOff>184150</xdr:colOff>
      <xdr:row>66</xdr:row>
      <xdr:rowOff>101177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143104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36406</xdr:rowOff>
    </xdr:from>
    <xdr:to>
      <xdr:col>15</xdr:col>
      <xdr:colOff>133350</xdr:colOff>
      <xdr:row>61</xdr:row>
      <xdr:rowOff>138006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122783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15663</xdr:rowOff>
    </xdr:from>
    <xdr:to>
      <xdr:col>11</xdr:col>
      <xdr:colOff>82550</xdr:colOff>
      <xdr:row>66</xdr:row>
      <xdr:rowOff>117263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102040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給料や共済組合費が増加したことなどにより、人件費全体では増額となった。物件費については、地域包括支援センター運営事業、キャッシュレス決済ポイント還元事業、ふるさと彦根応援寄附事業に係る経費の増などにより、全体として増額となり、類似団体平均と比べても高い水準に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今後については、物件費の抑制に努め、ＤＸ（デジタル・トランスフォーメーション）の推進等により、業務の効率化を図るとともに、職員配置の適正化を行うことにより、人件費の抑制を図る。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138478</xdr:rowOff>
    </xdr:from>
    <xdr:to>
      <xdr:col>23</xdr:col>
      <xdr:colOff>133350</xdr:colOff>
      <xdr:row>87</xdr:row>
      <xdr:rowOff>44225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83178"/>
          <a:ext cx="838200" cy="7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42241</xdr:rowOff>
    </xdr:from>
    <xdr:to>
      <xdr:col>19</xdr:col>
      <xdr:colOff>133350</xdr:colOff>
      <xdr:row>86</xdr:row>
      <xdr:rowOff>138478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86941"/>
          <a:ext cx="889000" cy="9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161133</xdr:rowOff>
    </xdr:from>
    <xdr:to>
      <xdr:col>15</xdr:col>
      <xdr:colOff>82550</xdr:colOff>
      <xdr:row>86</xdr:row>
      <xdr:rowOff>42241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62933"/>
          <a:ext cx="889000" cy="22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23820</xdr:rowOff>
    </xdr:from>
    <xdr:to>
      <xdr:col>11</xdr:col>
      <xdr:colOff>31750</xdr:colOff>
      <xdr:row>84</xdr:row>
      <xdr:rowOff>161133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54170"/>
          <a:ext cx="889000" cy="30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164875</xdr:rowOff>
    </xdr:from>
    <xdr:to>
      <xdr:col>23</xdr:col>
      <xdr:colOff>184150</xdr:colOff>
      <xdr:row>87</xdr:row>
      <xdr:rowOff>95025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136952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8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87678</xdr:rowOff>
    </xdr:from>
    <xdr:to>
      <xdr:col>19</xdr:col>
      <xdr:colOff>184150</xdr:colOff>
      <xdr:row>87</xdr:row>
      <xdr:rowOff>17828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2605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18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162891</xdr:rowOff>
    </xdr:from>
    <xdr:to>
      <xdr:col>15</xdr:col>
      <xdr:colOff>133350</xdr:colOff>
      <xdr:row>86</xdr:row>
      <xdr:rowOff>93041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77818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2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110333</xdr:rowOff>
    </xdr:from>
    <xdr:to>
      <xdr:col>11</xdr:col>
      <xdr:colOff>82550</xdr:colOff>
      <xdr:row>85</xdr:row>
      <xdr:rowOff>40483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25260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144470</xdr:rowOff>
    </xdr:from>
    <xdr:to>
      <xdr:col>7</xdr:col>
      <xdr:colOff>31750</xdr:colOff>
      <xdr:row>83</xdr:row>
      <xdr:rowOff>74620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59397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8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給与については、本市は従前から国家公務員制度に準拠しているが、類似団体の平均を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ポイントとなっている。この要因は経験年数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年未満の職員数において、ラスパイレス指数が相対的に低く、職員数も多いためである。今後も国家公務員制度準拠を基本とし、給与の適正化に努める。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86</xdr:row>
      <xdr:rowOff>1059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2510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51859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132291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61384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0554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138236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消防やごみの収集・処理業務を直営で行っており、特に消防については、近隣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から受託し実施していることから、類似団体平均を上回る結果となっている。今後は、財政の健全化を推進するにあたり、必要最小限の職員補充に努めるとともに、指定管理者制度などによる民間委託の拡充を図り、職員数の抑制を図っ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169454</xdr:rowOff>
    </xdr:from>
    <xdr:to>
      <xdr:col>81</xdr:col>
      <xdr:colOff>44450</xdr:colOff>
      <xdr:row>64</xdr:row>
      <xdr:rowOff>94524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7080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138430</xdr:rowOff>
    </xdr:from>
    <xdr:to>
      <xdr:col>77</xdr:col>
      <xdr:colOff>44450</xdr:colOff>
      <xdr:row>63</xdr:row>
      <xdr:rowOff>169454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397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117747</xdr:rowOff>
    </xdr:from>
    <xdr:to>
      <xdr:col>72</xdr:col>
      <xdr:colOff>203200</xdr:colOff>
      <xdr:row>63</xdr:row>
      <xdr:rowOff>138430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1909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76381</xdr:rowOff>
    </xdr:from>
    <xdr:to>
      <xdr:col>68</xdr:col>
      <xdr:colOff>152400</xdr:colOff>
      <xdr:row>63</xdr:row>
      <xdr:rowOff>117747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777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43724</xdr:rowOff>
    </xdr:from>
    <xdr:to>
      <xdr:col>81</xdr:col>
      <xdr:colOff>95250</xdr:colOff>
      <xdr:row>64</xdr:row>
      <xdr:rowOff>145324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15801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118654</xdr:rowOff>
    </xdr:from>
    <xdr:to>
      <xdr:col>77</xdr:col>
      <xdr:colOff>95250</xdr:colOff>
      <xdr:row>64</xdr:row>
      <xdr:rowOff>48804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33581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87630</xdr:rowOff>
    </xdr:from>
    <xdr:to>
      <xdr:col>73</xdr:col>
      <xdr:colOff>44450</xdr:colOff>
      <xdr:row>64</xdr:row>
      <xdr:rowOff>17780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2557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66947</xdr:rowOff>
    </xdr:from>
    <xdr:to>
      <xdr:col>68</xdr:col>
      <xdr:colOff>203200</xdr:colOff>
      <xdr:row>63</xdr:row>
      <xdr:rowOff>168547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153324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25581</xdr:rowOff>
    </xdr:from>
    <xdr:to>
      <xdr:col>64</xdr:col>
      <xdr:colOff>152400</xdr:colOff>
      <xdr:row>63</xdr:row>
      <xdr:rowOff>127181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111958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年度の単年度実質公債費比率でみると、元利償還金の額が増となったことから、分子は増となった。また、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標準財政規模が増となったことで分母も増となり、分母の増加率より、分子の増加率が上回ったことで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年度の単年度数値が令和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年度の単年度数値を上回ったことから、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ヵ年平均は前年度より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％の増となった。起債の許可基準である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％は下回っているものの、近年実施した大型の投資事業に係る市債の償還が増加するため、今後の数値の推移に注視しながら財政運営を行う必要がある。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170039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056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35983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129822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6543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119239</xdr:rowOff>
    </xdr:from>
    <xdr:to>
      <xdr:col>81</xdr:col>
      <xdr:colOff>95250</xdr:colOff>
      <xdr:row>42</xdr:row>
      <xdr:rowOff>49389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91316</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下水道事業会計の地方債残高が減少したことにより、公営企業等繰入見込額が減少する一方で、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臨時財政対策債や公債費の基準財政需要額の算定において算入予定割合が減じたことにより、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大きく増加した。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全体として、将来負担比率は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依然として高い水準である。近年実施した大型の投資事業の影響により、数値の改善が見込めないため、これまで以上に自主財源の確保に努めるとともに、起債についても交付税算入率の高いメニューを活用するなど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36618</xdr:rowOff>
    </xdr:from>
    <xdr:to>
      <xdr:col>81</xdr:col>
      <xdr:colOff>44450</xdr:colOff>
      <xdr:row>18</xdr:row>
      <xdr:rowOff>75494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122718"/>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90100</xdr:rowOff>
    </xdr:from>
    <xdr:to>
      <xdr:col>77</xdr:col>
      <xdr:colOff>44450</xdr:colOff>
      <xdr:row>18</xdr:row>
      <xdr:rowOff>36618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004750"/>
          <a:ext cx="889000" cy="1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82056</xdr:rowOff>
    </xdr:from>
    <xdr:to>
      <xdr:col>72</xdr:col>
      <xdr:colOff>203200</xdr:colOff>
      <xdr:row>17</xdr:row>
      <xdr:rowOff>90100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9967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31115</xdr:rowOff>
    </xdr:from>
    <xdr:to>
      <xdr:col>68</xdr:col>
      <xdr:colOff>152400</xdr:colOff>
      <xdr:row>17</xdr:row>
      <xdr:rowOff>82056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945765"/>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24694</xdr:rowOff>
    </xdr:from>
    <xdr:to>
      <xdr:col>81</xdr:col>
      <xdr:colOff>95250</xdr:colOff>
      <xdr:row>18</xdr:row>
      <xdr:rowOff>126294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1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168221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82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157268</xdr:rowOff>
    </xdr:from>
    <xdr:to>
      <xdr:col>77</xdr:col>
      <xdr:colOff>95250</xdr:colOff>
      <xdr:row>18</xdr:row>
      <xdr:rowOff>87418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72195</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58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39300</xdr:rowOff>
    </xdr:from>
    <xdr:to>
      <xdr:col>73</xdr:col>
      <xdr:colOff>44450</xdr:colOff>
      <xdr:row>17</xdr:row>
      <xdr:rowOff>140900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125677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4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31256</xdr:rowOff>
    </xdr:from>
    <xdr:to>
      <xdr:col>68</xdr:col>
      <xdr:colOff>203200</xdr:colOff>
      <xdr:row>17</xdr:row>
      <xdr:rowOff>132856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117633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03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151765</xdr:rowOff>
    </xdr:from>
    <xdr:to>
      <xdr:col>64</xdr:col>
      <xdr:colOff>152400</xdr:colOff>
      <xdr:row>17</xdr:row>
      <xdr:rowOff>81915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66692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98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人件費については、給料や共済組合費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増加したことなどにより、前年度より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、割合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本市は、消防業務とごみの収集・処理に関わる業務を直営で行っているため、一部事務組合への負担金は少なくなっているものの、直接の人件費は高くなる傾向にある。財政の健全化を推進するため、事業量に見合った人員配置に努めつつ、ＤＸ（デジタル・トランスフォーメーション）の推進等により、業務の効率化を図るとともに、職員配置の適正化を行うことにより、人件費の抑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102507</xdr:rowOff>
    </xdr:from>
    <xdr:to>
      <xdr:col>24</xdr:col>
      <xdr:colOff>25400</xdr:colOff>
      <xdr:row>39</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890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151493</xdr:rowOff>
    </xdr:from>
    <xdr:to>
      <xdr:col>19</xdr:col>
      <xdr:colOff>187325</xdr:colOff>
      <xdr:row>39</xdr:row>
      <xdr:rowOff>151493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38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151493</xdr:rowOff>
    </xdr:from>
    <xdr:to>
      <xdr:col>15</xdr:col>
      <xdr:colOff>98425</xdr:colOff>
      <xdr:row>42</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38043"/>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53522</xdr:rowOff>
    </xdr:from>
    <xdr:to>
      <xdr:col>11</xdr:col>
      <xdr:colOff>9525</xdr:colOff>
      <xdr:row>42</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97172"/>
          <a:ext cx="889000" cy="8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100693</xdr:rowOff>
    </xdr:from>
    <xdr:to>
      <xdr:col>20</xdr:col>
      <xdr:colOff>38100</xdr:colOff>
      <xdr:row>40</xdr:row>
      <xdr:rowOff>30843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15620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7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166007</xdr:rowOff>
    </xdr:from>
    <xdr:to>
      <xdr:col>11</xdr:col>
      <xdr:colOff>60325</xdr:colOff>
      <xdr:row>42</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1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80934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28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2722</xdr:rowOff>
    </xdr:from>
    <xdr:to>
      <xdr:col>6</xdr:col>
      <xdr:colOff>171450</xdr:colOff>
      <xdr:row>37</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89099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地域包括支援センター運営事業、ふるさと彦根応援寄附事業に係る経費が増加となり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、経常経費に占める割合は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類似団体平均と比較すると依然として高い水準であることから、今年度についても、削減可能な支出について検討を重ねることで、経常的な物件費の抑制を図っていく。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15421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865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16</xdr:row>
      <xdr:rowOff>143329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035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140607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03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132443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12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108148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5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89807</xdr:rowOff>
    </xdr:from>
    <xdr:to>
      <xdr:col>69</xdr:col>
      <xdr:colOff>142875</xdr:colOff>
      <xdr:row>16</xdr:row>
      <xdr:rowOff>19957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4734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扶助費については、障害福祉サービス等給付事業等が増加したことにより、経常経費に占める割合については、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報酬改定や利用者の増など年々増加傾向にあるため、他の経費の抑制を図りつつ、歳入確保にも力を入れ、財源を確保する必要がある。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57</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567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57</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13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8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年度については、下水道事業会計の公営企業会計移行に伴い、繰出金の性質が変更となったことから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年度については、同水準で推移しているものの、依然として類似団体平均は上回っていることから、他の特別会計においても事務事業の見直しを行うことなどにより、繰出金の削減を図る必要がある。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59</xdr:row>
      <xdr:rowOff>129722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151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101799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2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129722</xdr:rowOff>
    </xdr:from>
    <xdr:to>
      <xdr:col>82</xdr:col>
      <xdr:colOff>196850</xdr:colOff>
      <xdr:row>59</xdr:row>
      <xdr:rowOff>129722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2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124278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533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880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156935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88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48985</xdr:rowOff>
    </xdr:from>
    <xdr:to>
      <xdr:col>74</xdr:col>
      <xdr:colOff>31750</xdr:colOff>
      <xdr:row>56</xdr:row>
      <xdr:rowOff>150585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61</xdr:row>
      <xdr:rowOff>69850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29585"/>
          <a:ext cx="889000" cy="5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補助費については、消防業務とごみ収集・処理に関わる業務を直営で行っているため、一部事務組合への負担金が少なくなっていることと、平成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年度の間に補助金総額の削減を徹底して進めたことにより、類似団体平均と比較して低い数値と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また、子育て世帯の生活支援特別給付金の減により前年度から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ポイントの減となり、類似団体平均を下回った。</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162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258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96520</xdr:rowOff>
    </xdr:from>
    <xdr:to>
      <xdr:col>73</xdr:col>
      <xdr:colOff>180975</xdr:colOff>
      <xdr:row>36</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258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123190</xdr:rowOff>
    </xdr:from>
    <xdr:to>
      <xdr:col>69</xdr:col>
      <xdr:colOff>92075</xdr:colOff>
      <xdr:row>36</xdr:row>
      <xdr:rowOff>12700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78104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72390</xdr:rowOff>
    </xdr:from>
    <xdr:to>
      <xdr:col>65</xdr:col>
      <xdr:colOff>53975</xdr:colOff>
      <xdr:row>34</xdr:row>
      <xdr:rowOff>2540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公債費負担適正化計画に基づき、新規借入額の抑制や平成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年度および令和元年度において繰上償還を実施</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地方交付税の振り替わりである臨時財政対策債の借入に対する償還および近年の大型投資事業の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借入れに対する償還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により増加傾向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あり、類似団体平均と比較すると、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割合となっている。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近年の大型投資事業の影響により公債費は増加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が見込まれるため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、今後の数値の推移に注視しながら財政運営を行う必要がある。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2902</xdr:rowOff>
    </xdr:from>
    <xdr:to>
      <xdr:col>24</xdr:col>
      <xdr:colOff>25400</xdr:colOff>
      <xdr:row>78</xdr:row>
      <xdr:rowOff>87812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987800" y="13376002"/>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95976</xdr:rowOff>
    </xdr:from>
    <xdr:to>
      <xdr:col>19</xdr:col>
      <xdr:colOff>187325</xdr:colOff>
      <xdr:row>78</xdr:row>
      <xdr:rowOff>2902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297626"/>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95976</xdr:rowOff>
    </xdr:from>
    <xdr:to>
      <xdr:col>15</xdr:col>
      <xdr:colOff>98425</xdr:colOff>
      <xdr:row>77</xdr:row>
      <xdr:rowOff>148227</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2976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141695</xdr:rowOff>
    </xdr:from>
    <xdr:to>
      <xdr:col>11</xdr:col>
      <xdr:colOff>9525</xdr:colOff>
      <xdr:row>77</xdr:row>
      <xdr:rowOff>148227</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320800" y="133433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37012</xdr:rowOff>
    </xdr:from>
    <xdr:to>
      <xdr:col>24</xdr:col>
      <xdr:colOff>76200</xdr:colOff>
      <xdr:row>78</xdr:row>
      <xdr:rowOff>138612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9089</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123552</xdr:rowOff>
    </xdr:from>
    <xdr:to>
      <xdr:col>20</xdr:col>
      <xdr:colOff>38100</xdr:colOff>
      <xdr:row>78</xdr:row>
      <xdr:rowOff>53702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63879</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09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45176</xdr:rowOff>
    </xdr:from>
    <xdr:to>
      <xdr:col>15</xdr:col>
      <xdr:colOff>149225</xdr:colOff>
      <xdr:row>77</xdr:row>
      <xdr:rowOff>146776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156953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97427</xdr:rowOff>
    </xdr:from>
    <xdr:to>
      <xdr:col>11</xdr:col>
      <xdr:colOff>60325</xdr:colOff>
      <xdr:row>78</xdr:row>
      <xdr:rowOff>27577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37754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90895</xdr:rowOff>
    </xdr:from>
    <xdr:to>
      <xdr:col>6</xdr:col>
      <xdr:colOff>171450</xdr:colOff>
      <xdr:row>78</xdr:row>
      <xdr:rowOff>21045</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31222</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障害福祉サービス等給付事業等の増により扶助費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が増となったことと、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等が高い数値となっていることから、類似団体平均と比較して高い数値となっている。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今後については、削減可能な支出について検討を重ねることで、経常経費の抑制に努める必要がある。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86995</xdr:rowOff>
    </xdr:from>
    <xdr:to>
      <xdr:col>82</xdr:col>
      <xdr:colOff>107950</xdr:colOff>
      <xdr:row>77</xdr:row>
      <xdr:rowOff>167005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8864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77</xdr:row>
      <xdr:rowOff>86995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92860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78</xdr:row>
      <xdr:rowOff>104139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928600"/>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78</xdr:row>
      <xdr:rowOff>104139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30578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88282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36195</xdr:rowOff>
    </xdr:from>
    <xdr:to>
      <xdr:col>78</xdr:col>
      <xdr:colOff>120650</xdr:colOff>
      <xdr:row>77</xdr:row>
      <xdr:rowOff>137795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122572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114777</xdr:rowOff>
    </xdr:from>
    <xdr:to>
      <xdr:col>29</xdr:col>
      <xdr:colOff>127000</xdr:colOff>
      <xdr:row>17</xdr:row>
      <xdr:rowOff>167584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77052"/>
          <a:ext cx="6477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149753</xdr:rowOff>
    </xdr:from>
    <xdr:to>
      <xdr:col>26</xdr:col>
      <xdr:colOff>50800</xdr:colOff>
      <xdr:row>17</xdr:row>
      <xdr:rowOff>167584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12028"/>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149753</xdr:rowOff>
    </xdr:from>
    <xdr:to>
      <xdr:col>22</xdr:col>
      <xdr:colOff>114300</xdr:colOff>
      <xdr:row>17</xdr:row>
      <xdr:rowOff>163515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12028"/>
          <a:ext cx="698500" cy="13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163515</xdr:rowOff>
    </xdr:from>
    <xdr:to>
      <xdr:col>18</xdr:col>
      <xdr:colOff>177800</xdr:colOff>
      <xdr:row>18</xdr:row>
      <xdr:rowOff>66954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25790"/>
          <a:ext cx="698500" cy="7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63977</xdr:rowOff>
    </xdr:from>
    <xdr:to>
      <xdr:col>29</xdr:col>
      <xdr:colOff>177800</xdr:colOff>
      <xdr:row>17</xdr:row>
      <xdr:rowOff>165577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80504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7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116784</xdr:rowOff>
    </xdr:from>
    <xdr:to>
      <xdr:col>26</xdr:col>
      <xdr:colOff>101600</xdr:colOff>
      <xdr:row>18</xdr:row>
      <xdr:rowOff>46934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57111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4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98953</xdr:rowOff>
    </xdr:from>
    <xdr:to>
      <xdr:col>22</xdr:col>
      <xdr:colOff>165100</xdr:colOff>
      <xdr:row>18</xdr:row>
      <xdr:rowOff>29103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39280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3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112715</xdr:rowOff>
    </xdr:from>
    <xdr:to>
      <xdr:col>19</xdr:col>
      <xdr:colOff>38100</xdr:colOff>
      <xdr:row>18</xdr:row>
      <xdr:rowOff>42865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74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53042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16154</xdr:rowOff>
    </xdr:from>
    <xdr:to>
      <xdr:col>15</xdr:col>
      <xdr:colOff>101600</xdr:colOff>
      <xdr:row>18</xdr:row>
      <xdr:rowOff>117754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127931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1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98334</xdr:rowOff>
    </xdr:from>
    <xdr:to>
      <xdr:col>29</xdr:col>
      <xdr:colOff>127000</xdr:colOff>
      <xdr:row>35</xdr:row>
      <xdr:rowOff>132029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08684"/>
          <a:ext cx="647700" cy="3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132029</xdr:rowOff>
    </xdr:from>
    <xdr:to>
      <xdr:col>26</xdr:col>
      <xdr:colOff>50800</xdr:colOff>
      <xdr:row>35</xdr:row>
      <xdr:rowOff>288346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42379"/>
          <a:ext cx="698500" cy="156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288346</xdr:rowOff>
    </xdr:from>
    <xdr:to>
      <xdr:col>22</xdr:col>
      <xdr:colOff>114300</xdr:colOff>
      <xdr:row>35</xdr:row>
      <xdr:rowOff>314955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98696"/>
          <a:ext cx="698500" cy="2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314955</xdr:rowOff>
    </xdr:from>
    <xdr:to>
      <xdr:col>18</xdr:col>
      <xdr:colOff>177800</xdr:colOff>
      <xdr:row>36</xdr:row>
      <xdr:rowOff>80183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25305"/>
          <a:ext cx="698500" cy="108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47534</xdr:rowOff>
    </xdr:from>
    <xdr:to>
      <xdr:col>29</xdr:col>
      <xdr:colOff>177800</xdr:colOff>
      <xdr:row>35</xdr:row>
      <xdr:rowOff>149134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57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235511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0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81229</xdr:rowOff>
    </xdr:from>
    <xdr:to>
      <xdr:col>26</xdr:col>
      <xdr:colOff>101600</xdr:colOff>
      <xdr:row>35</xdr:row>
      <xdr:rowOff>182829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91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193006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237546</xdr:rowOff>
    </xdr:from>
    <xdr:to>
      <xdr:col>22</xdr:col>
      <xdr:colOff>165100</xdr:colOff>
      <xdr:row>35</xdr:row>
      <xdr:rowOff>339146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4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6423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1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264155</xdr:rowOff>
    </xdr:from>
    <xdr:to>
      <xdr:col>19</xdr:col>
      <xdr:colOff>38100</xdr:colOff>
      <xdr:row>36</xdr:row>
      <xdr:rowOff>22855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7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33032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4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29383</xdr:rowOff>
    </xdr:from>
    <xdr:to>
      <xdr:col>15</xdr:col>
      <xdr:colOff>101600</xdr:colOff>
      <xdr:row>36</xdr:row>
      <xdr:rowOff>130983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82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115760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6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120383</xdr:rowOff>
    </xdr:from>
    <xdr:to>
      <xdr:col>24</xdr:col>
      <xdr:colOff>63500</xdr:colOff>
      <xdr:row>33</xdr:row>
      <xdr:rowOff>155016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8233"/>
          <a:ext cx="8382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74092</xdr:rowOff>
    </xdr:from>
    <xdr:to>
      <xdr:col>19</xdr:col>
      <xdr:colOff>177800</xdr:colOff>
      <xdr:row>33</xdr:row>
      <xdr:rowOff>155016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31942"/>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74092</xdr:rowOff>
    </xdr:from>
    <xdr:to>
      <xdr:col>15</xdr:col>
      <xdr:colOff>50800</xdr:colOff>
      <xdr:row>34</xdr:row>
      <xdr:rowOff>44298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1942"/>
          <a:ext cx="889000" cy="1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44298</xdr:rowOff>
    </xdr:from>
    <xdr:to>
      <xdr:col>10</xdr:col>
      <xdr:colOff>114300</xdr:colOff>
      <xdr:row>36</xdr:row>
      <xdr:rowOff>75692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3598"/>
          <a:ext cx="889000" cy="3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69583</xdr:rowOff>
    </xdr:from>
    <xdr:to>
      <xdr:col>24</xdr:col>
      <xdr:colOff>114300</xdr:colOff>
      <xdr:row>33</xdr:row>
      <xdr:rowOff>171183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92460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104216</xdr:rowOff>
    </xdr:from>
    <xdr:to>
      <xdr:col>20</xdr:col>
      <xdr:colOff>38100</xdr:colOff>
      <xdr:row>34</xdr:row>
      <xdr:rowOff>34366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6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50893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3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23292</xdr:rowOff>
    </xdr:from>
    <xdr:to>
      <xdr:col>15</xdr:col>
      <xdr:colOff>101600</xdr:colOff>
      <xdr:row>33</xdr:row>
      <xdr:rowOff>124892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141419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5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164948</xdr:rowOff>
    </xdr:from>
    <xdr:to>
      <xdr:col>10</xdr:col>
      <xdr:colOff>165100</xdr:colOff>
      <xdr:row>34</xdr:row>
      <xdr:rowOff>95098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111625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24892</xdr:rowOff>
    </xdr:from>
    <xdr:to>
      <xdr:col>6</xdr:col>
      <xdr:colOff>38100</xdr:colOff>
      <xdr:row>36</xdr:row>
      <xdr:rowOff>126492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143019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107990</xdr:rowOff>
    </xdr:from>
    <xdr:to>
      <xdr:col>24</xdr:col>
      <xdr:colOff>63500</xdr:colOff>
      <xdr:row>51</xdr:row>
      <xdr:rowOff>130294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851940"/>
          <a:ext cx="8382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130294</xdr:rowOff>
    </xdr:from>
    <xdr:to>
      <xdr:col>19</xdr:col>
      <xdr:colOff>177800</xdr:colOff>
      <xdr:row>53</xdr:row>
      <xdr:rowOff>10443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74244"/>
          <a:ext cx="889000" cy="2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10443</xdr:rowOff>
    </xdr:from>
    <xdr:to>
      <xdr:col>15</xdr:col>
      <xdr:colOff>50800</xdr:colOff>
      <xdr:row>54</xdr:row>
      <xdr:rowOff>44569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97293"/>
          <a:ext cx="889000" cy="20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44569</xdr:rowOff>
    </xdr:from>
    <xdr:to>
      <xdr:col>10</xdr:col>
      <xdr:colOff>114300</xdr:colOff>
      <xdr:row>55</xdr:row>
      <xdr:rowOff>74516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02869"/>
          <a:ext cx="889000" cy="2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57190</xdr:rowOff>
    </xdr:from>
    <xdr:to>
      <xdr:col>24</xdr:col>
      <xdr:colOff>114300</xdr:colOff>
      <xdr:row>51</xdr:row>
      <xdr:rowOff>158790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80067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5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79494</xdr:rowOff>
    </xdr:from>
    <xdr:to>
      <xdr:col>20</xdr:col>
      <xdr:colOff>38100</xdr:colOff>
      <xdr:row>52</xdr:row>
      <xdr:rowOff>9644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26171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5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131093</xdr:rowOff>
    </xdr:from>
    <xdr:to>
      <xdr:col>15</xdr:col>
      <xdr:colOff>101600</xdr:colOff>
      <xdr:row>53</xdr:row>
      <xdr:rowOff>61243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77770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82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165219</xdr:rowOff>
    </xdr:from>
    <xdr:to>
      <xdr:col>10</xdr:col>
      <xdr:colOff>165100</xdr:colOff>
      <xdr:row>54</xdr:row>
      <xdr:rowOff>95369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111896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23716</xdr:rowOff>
    </xdr:from>
    <xdr:to>
      <xdr:col>6</xdr:col>
      <xdr:colOff>38100</xdr:colOff>
      <xdr:row>55</xdr:row>
      <xdr:rowOff>125316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141843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152019</xdr:rowOff>
    </xdr:from>
    <xdr:to>
      <xdr:col>24</xdr:col>
      <xdr:colOff>63500</xdr:colOff>
      <xdr:row>77</xdr:row>
      <xdr:rowOff>167767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53669"/>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39115</xdr:rowOff>
    </xdr:from>
    <xdr:to>
      <xdr:col>19</xdr:col>
      <xdr:colOff>177800</xdr:colOff>
      <xdr:row>77</xdr:row>
      <xdr:rowOff>167767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40765"/>
          <a:ext cx="889000" cy="1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39115</xdr:rowOff>
    </xdr:from>
    <xdr:to>
      <xdr:col>15</xdr:col>
      <xdr:colOff>50800</xdr:colOff>
      <xdr:row>78</xdr:row>
      <xdr:rowOff>110362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40765"/>
          <a:ext cx="889000" cy="2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110362</xdr:rowOff>
    </xdr:from>
    <xdr:to>
      <xdr:col>10</xdr:col>
      <xdr:colOff>114300</xdr:colOff>
      <xdr:row>78</xdr:row>
      <xdr:rowOff>114808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83462"/>
          <a:ext cx="8890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101219</xdr:rowOff>
    </xdr:from>
    <xdr:to>
      <xdr:col>24</xdr:col>
      <xdr:colOff>114300</xdr:colOff>
      <xdr:row>78</xdr:row>
      <xdr:rowOff>31369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16146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116967</xdr:rowOff>
    </xdr:from>
    <xdr:to>
      <xdr:col>20</xdr:col>
      <xdr:colOff>38100</xdr:colOff>
      <xdr:row>78</xdr:row>
      <xdr:rowOff>47117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159765</xdr:rowOff>
    </xdr:from>
    <xdr:to>
      <xdr:col>15</xdr:col>
      <xdr:colOff>101600</xdr:colOff>
      <xdr:row>77</xdr:row>
      <xdr:rowOff>89915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81042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8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59562</xdr:rowOff>
    </xdr:from>
    <xdr:to>
      <xdr:col>10</xdr:col>
      <xdr:colOff>165100</xdr:colOff>
      <xdr:row>78</xdr:row>
      <xdr:rowOff>161162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152289</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25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64008</xdr:rowOff>
    </xdr:from>
    <xdr:to>
      <xdr:col>6</xdr:col>
      <xdr:colOff>38100</xdr:colOff>
      <xdr:row>78</xdr:row>
      <xdr:rowOff>165608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156735</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29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14492</xdr:rowOff>
    </xdr:from>
    <xdr:to>
      <xdr:col>24</xdr:col>
      <xdr:colOff>63500</xdr:colOff>
      <xdr:row>94</xdr:row>
      <xdr:rowOff>67658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59342"/>
          <a:ext cx="838200" cy="22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147374</xdr:rowOff>
    </xdr:from>
    <xdr:to>
      <xdr:col>19</xdr:col>
      <xdr:colOff>177800</xdr:colOff>
      <xdr:row>94</xdr:row>
      <xdr:rowOff>67658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749324"/>
          <a:ext cx="889000" cy="4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147374</xdr:rowOff>
    </xdr:from>
    <xdr:to>
      <xdr:col>15</xdr:col>
      <xdr:colOff>50800</xdr:colOff>
      <xdr:row>96</xdr:row>
      <xdr:rowOff>96985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749324"/>
          <a:ext cx="889000" cy="8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96985</xdr:rowOff>
    </xdr:from>
    <xdr:to>
      <xdr:col>10</xdr:col>
      <xdr:colOff>114300</xdr:colOff>
      <xdr:row>96</xdr:row>
      <xdr:rowOff>160013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56185"/>
          <a:ext cx="889000" cy="6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135142</xdr:rowOff>
    </xdr:from>
    <xdr:to>
      <xdr:col>24</xdr:col>
      <xdr:colOff>114300</xdr:colOff>
      <xdr:row>93</xdr:row>
      <xdr:rowOff>65292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0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158019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5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16858</xdr:rowOff>
    </xdr:from>
    <xdr:to>
      <xdr:col>20</xdr:col>
      <xdr:colOff>38100</xdr:colOff>
      <xdr:row>94</xdr:row>
      <xdr:rowOff>118458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134985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0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96574</xdr:rowOff>
    </xdr:from>
    <xdr:to>
      <xdr:col>15</xdr:col>
      <xdr:colOff>101600</xdr:colOff>
      <xdr:row>92</xdr:row>
      <xdr:rowOff>26724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69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43251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47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46185</xdr:rowOff>
    </xdr:from>
    <xdr:to>
      <xdr:col>10</xdr:col>
      <xdr:colOff>165100</xdr:colOff>
      <xdr:row>96</xdr:row>
      <xdr:rowOff>147785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164312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8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109213</xdr:rowOff>
    </xdr:from>
    <xdr:to>
      <xdr:col>6</xdr:col>
      <xdr:colOff>38100</xdr:colOff>
      <xdr:row>97</xdr:row>
      <xdr:rowOff>39363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55890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4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90954</xdr:rowOff>
    </xdr:from>
    <xdr:to>
      <xdr:col>55</xdr:col>
      <xdr:colOff>0</xdr:colOff>
      <xdr:row>36</xdr:row>
      <xdr:rowOff>105334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63154"/>
          <a:ext cx="838200" cy="1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90954</xdr:rowOff>
    </xdr:from>
    <xdr:to>
      <xdr:col>50</xdr:col>
      <xdr:colOff>114300</xdr:colOff>
      <xdr:row>36</xdr:row>
      <xdr:rowOff>108883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63154"/>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6731</xdr:rowOff>
    </xdr:from>
    <xdr:to>
      <xdr:col>45</xdr:col>
      <xdr:colOff>177800</xdr:colOff>
      <xdr:row>36</xdr:row>
      <xdr:rowOff>108883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150231"/>
          <a:ext cx="889000" cy="113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6731</xdr:rowOff>
    </xdr:from>
    <xdr:to>
      <xdr:col>41</xdr:col>
      <xdr:colOff>50800</xdr:colOff>
      <xdr:row>38</xdr:row>
      <xdr:rowOff>39932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150231"/>
          <a:ext cx="889000" cy="14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54534</xdr:rowOff>
    </xdr:from>
    <xdr:to>
      <xdr:col>55</xdr:col>
      <xdr:colOff>50800</xdr:colOff>
      <xdr:row>36</xdr:row>
      <xdr:rowOff>156134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32961</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40154</xdr:rowOff>
    </xdr:from>
    <xdr:to>
      <xdr:col>50</xdr:col>
      <xdr:colOff>165100</xdr:colOff>
      <xdr:row>36</xdr:row>
      <xdr:rowOff>141754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132881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30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58083</xdr:rowOff>
    </xdr:from>
    <xdr:to>
      <xdr:col>46</xdr:col>
      <xdr:colOff>38100</xdr:colOff>
      <xdr:row>36</xdr:row>
      <xdr:rowOff>159683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150810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2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127381</xdr:rowOff>
    </xdr:from>
    <xdr:to>
      <xdr:col>41</xdr:col>
      <xdr:colOff>101600</xdr:colOff>
      <xdr:row>30</xdr:row>
      <xdr:rowOff>57531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09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48658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19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160582</xdr:rowOff>
    </xdr:from>
    <xdr:to>
      <xdr:col>36</xdr:col>
      <xdr:colOff>165100</xdr:colOff>
      <xdr:row>38</xdr:row>
      <xdr:rowOff>90732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81859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9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14922</xdr:rowOff>
    </xdr:from>
    <xdr:to>
      <xdr:col>55</xdr:col>
      <xdr:colOff>0</xdr:colOff>
      <xdr:row>55</xdr:row>
      <xdr:rowOff>92494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273222"/>
          <a:ext cx="838200" cy="2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14922</xdr:rowOff>
    </xdr:from>
    <xdr:to>
      <xdr:col>50</xdr:col>
      <xdr:colOff>114300</xdr:colOff>
      <xdr:row>54</xdr:row>
      <xdr:rowOff>38253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273222"/>
          <a:ext cx="889000" cy="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130759</xdr:rowOff>
    </xdr:from>
    <xdr:to>
      <xdr:col>45</xdr:col>
      <xdr:colOff>177800</xdr:colOff>
      <xdr:row>54</xdr:row>
      <xdr:rowOff>38253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046159"/>
          <a:ext cx="8890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130759</xdr:rowOff>
    </xdr:from>
    <xdr:to>
      <xdr:col>41</xdr:col>
      <xdr:colOff>50800</xdr:colOff>
      <xdr:row>55</xdr:row>
      <xdr:rowOff>102260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046159"/>
          <a:ext cx="889000" cy="48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41694</xdr:rowOff>
    </xdr:from>
    <xdr:to>
      <xdr:col>55</xdr:col>
      <xdr:colOff>50800</xdr:colOff>
      <xdr:row>55</xdr:row>
      <xdr:rowOff>143294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20121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135572</xdr:rowOff>
    </xdr:from>
    <xdr:to>
      <xdr:col>50</xdr:col>
      <xdr:colOff>165100</xdr:colOff>
      <xdr:row>54</xdr:row>
      <xdr:rowOff>65722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82249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9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158903</xdr:rowOff>
    </xdr:from>
    <xdr:to>
      <xdr:col>46</xdr:col>
      <xdr:colOff>38100</xdr:colOff>
      <xdr:row>54</xdr:row>
      <xdr:rowOff>89053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105580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2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79959</xdr:rowOff>
    </xdr:from>
    <xdr:to>
      <xdr:col>41</xdr:col>
      <xdr:colOff>101600</xdr:colOff>
      <xdr:row>53</xdr:row>
      <xdr:rowOff>10109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9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26636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77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51460</xdr:rowOff>
    </xdr:from>
    <xdr:to>
      <xdr:col>36</xdr:col>
      <xdr:colOff>165100</xdr:colOff>
      <xdr:row>55</xdr:row>
      <xdr:rowOff>153060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144187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7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113503</xdr:rowOff>
    </xdr:from>
    <xdr:to>
      <xdr:col>55</xdr:col>
      <xdr:colOff>0</xdr:colOff>
      <xdr:row>78</xdr:row>
      <xdr:rowOff>136958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86603"/>
          <a:ext cx="838200" cy="2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113503</xdr:rowOff>
    </xdr:from>
    <xdr:to>
      <xdr:col>50</xdr:col>
      <xdr:colOff>114300</xdr:colOff>
      <xdr:row>78</xdr:row>
      <xdr:rowOff>116748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86603"/>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114486</xdr:rowOff>
    </xdr:from>
    <xdr:to>
      <xdr:col>45</xdr:col>
      <xdr:colOff>177800</xdr:colOff>
      <xdr:row>78</xdr:row>
      <xdr:rowOff>116748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87586"/>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7660</xdr:rowOff>
    </xdr:from>
    <xdr:to>
      <xdr:col>41</xdr:col>
      <xdr:colOff>50800</xdr:colOff>
      <xdr:row>78</xdr:row>
      <xdr:rowOff>114486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80760"/>
          <a:ext cx="889000" cy="10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86158</xdr:rowOff>
    </xdr:from>
    <xdr:to>
      <xdr:col>55</xdr:col>
      <xdr:colOff>50800</xdr:colOff>
      <xdr:row>79</xdr:row>
      <xdr:rowOff>16308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1085</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7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62703</xdr:rowOff>
    </xdr:from>
    <xdr:to>
      <xdr:col>50</xdr:col>
      <xdr:colOff>165100</xdr:colOff>
      <xdr:row>78</xdr:row>
      <xdr:rowOff>164303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155430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2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65948</xdr:rowOff>
    </xdr:from>
    <xdr:to>
      <xdr:col>46</xdr:col>
      <xdr:colOff>38100</xdr:colOff>
      <xdr:row>78</xdr:row>
      <xdr:rowOff>167548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158675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3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63686</xdr:rowOff>
    </xdr:from>
    <xdr:to>
      <xdr:col>41</xdr:col>
      <xdr:colOff>101600</xdr:colOff>
      <xdr:row>78</xdr:row>
      <xdr:rowOff>165286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156413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2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128310</xdr:rowOff>
    </xdr:from>
    <xdr:to>
      <xdr:col>36</xdr:col>
      <xdr:colOff>165100</xdr:colOff>
      <xdr:row>78</xdr:row>
      <xdr:rowOff>58460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49587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2254</xdr:rowOff>
    </xdr:from>
    <xdr:to>
      <xdr:col>55</xdr:col>
      <xdr:colOff>0</xdr:colOff>
      <xdr:row>94</xdr:row>
      <xdr:rowOff>89788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947104"/>
          <a:ext cx="838200" cy="2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2254</xdr:rowOff>
    </xdr:from>
    <xdr:to>
      <xdr:col>50</xdr:col>
      <xdr:colOff>114300</xdr:colOff>
      <xdr:row>93</xdr:row>
      <xdr:rowOff>18466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947104"/>
          <a:ext cx="8890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89046</xdr:rowOff>
    </xdr:from>
    <xdr:to>
      <xdr:col>45</xdr:col>
      <xdr:colOff>177800</xdr:colOff>
      <xdr:row>93</xdr:row>
      <xdr:rowOff>18466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519546"/>
          <a:ext cx="889000" cy="44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89046</xdr:rowOff>
    </xdr:from>
    <xdr:to>
      <xdr:col>41</xdr:col>
      <xdr:colOff>50800</xdr:colOff>
      <xdr:row>95</xdr:row>
      <xdr:rowOff>59728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519546"/>
          <a:ext cx="889000" cy="82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38988</xdr:rowOff>
    </xdr:from>
    <xdr:to>
      <xdr:col>55</xdr:col>
      <xdr:colOff>50800</xdr:colOff>
      <xdr:row>94</xdr:row>
      <xdr:rowOff>140588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61865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122904</xdr:rowOff>
    </xdr:from>
    <xdr:to>
      <xdr:col>50</xdr:col>
      <xdr:colOff>165100</xdr:colOff>
      <xdr:row>93</xdr:row>
      <xdr:rowOff>53054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8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69581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6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139116</xdr:rowOff>
    </xdr:from>
    <xdr:to>
      <xdr:col>46</xdr:col>
      <xdr:colOff>38100</xdr:colOff>
      <xdr:row>93</xdr:row>
      <xdr:rowOff>69266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9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85793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6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38246</xdr:rowOff>
    </xdr:from>
    <xdr:to>
      <xdr:col>41</xdr:col>
      <xdr:colOff>101600</xdr:colOff>
      <xdr:row>90</xdr:row>
      <xdr:rowOff>139846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4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156373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24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8928</xdr:rowOff>
    </xdr:from>
    <xdr:to>
      <xdr:col>36</xdr:col>
      <xdr:colOff>165100</xdr:colOff>
      <xdr:row>95</xdr:row>
      <xdr:rowOff>110528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127055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37402</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2395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16066</xdr:rowOff>
    </xdr:from>
    <xdr:to>
      <xdr:col>71</xdr:col>
      <xdr:colOff>177800</xdr:colOff>
      <xdr:row>39</xdr:row>
      <xdr:rowOff>37402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0261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158052</xdr:rowOff>
    </xdr:from>
    <xdr:to>
      <xdr:col>72</xdr:col>
      <xdr:colOff>38100</xdr:colOff>
      <xdr:row>39</xdr:row>
      <xdr:rowOff>88202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79329</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765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136716</xdr:rowOff>
    </xdr:from>
    <xdr:to>
      <xdr:col>67</xdr:col>
      <xdr:colOff>101600</xdr:colOff>
      <xdr:row>39</xdr:row>
      <xdr:rowOff>66866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57993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4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6541</xdr:rowOff>
    </xdr:from>
    <xdr:to>
      <xdr:col>85</xdr:col>
      <xdr:colOff>127000</xdr:colOff>
      <xdr:row>75</xdr:row>
      <xdr:rowOff>67787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65291"/>
          <a:ext cx="8382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67787</xdr:rowOff>
    </xdr:from>
    <xdr:to>
      <xdr:col>81</xdr:col>
      <xdr:colOff>50800</xdr:colOff>
      <xdr:row>75</xdr:row>
      <xdr:rowOff>102095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26537"/>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102095</xdr:rowOff>
    </xdr:from>
    <xdr:to>
      <xdr:col>76</xdr:col>
      <xdr:colOff>114300</xdr:colOff>
      <xdr:row>75</xdr:row>
      <xdr:rowOff>138652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60845"/>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84550</xdr:rowOff>
    </xdr:from>
    <xdr:to>
      <xdr:col>71</xdr:col>
      <xdr:colOff>177800</xdr:colOff>
      <xdr:row>75</xdr:row>
      <xdr:rowOff>138652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4330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127191</xdr:rowOff>
    </xdr:from>
    <xdr:to>
      <xdr:col>85</xdr:col>
      <xdr:colOff>177800</xdr:colOff>
      <xdr:row>75</xdr:row>
      <xdr:rowOff>57341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105618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16987</xdr:rowOff>
    </xdr:from>
    <xdr:to>
      <xdr:col>81</xdr:col>
      <xdr:colOff>101600</xdr:colOff>
      <xdr:row>75</xdr:row>
      <xdr:rowOff>118587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109714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51295</xdr:rowOff>
    </xdr:from>
    <xdr:to>
      <xdr:col>76</xdr:col>
      <xdr:colOff>165100</xdr:colOff>
      <xdr:row>75</xdr:row>
      <xdr:rowOff>152896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10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144022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87852</xdr:rowOff>
    </xdr:from>
    <xdr:to>
      <xdr:col>72</xdr:col>
      <xdr:colOff>38100</xdr:colOff>
      <xdr:row>76</xdr:row>
      <xdr:rowOff>18002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9129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33750</xdr:rowOff>
    </xdr:from>
    <xdr:to>
      <xdr:col>67</xdr:col>
      <xdr:colOff>101600</xdr:colOff>
      <xdr:row>75</xdr:row>
      <xdr:rowOff>135350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126477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98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53690</xdr:rowOff>
    </xdr:from>
    <xdr:to>
      <xdr:col>85</xdr:col>
      <xdr:colOff>127000</xdr:colOff>
      <xdr:row>97</xdr:row>
      <xdr:rowOff>86283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84340"/>
          <a:ext cx="838200" cy="3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154636</xdr:rowOff>
    </xdr:from>
    <xdr:to>
      <xdr:col>81</xdr:col>
      <xdr:colOff>50800</xdr:colOff>
      <xdr:row>97</xdr:row>
      <xdr:rowOff>86283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42386"/>
          <a:ext cx="889000" cy="27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154636</xdr:rowOff>
    </xdr:from>
    <xdr:to>
      <xdr:col>76</xdr:col>
      <xdr:colOff>114300</xdr:colOff>
      <xdr:row>97</xdr:row>
      <xdr:rowOff>50946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42386"/>
          <a:ext cx="889000" cy="2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50946</xdr:rowOff>
    </xdr:from>
    <xdr:to>
      <xdr:col>71</xdr:col>
      <xdr:colOff>177800</xdr:colOff>
      <xdr:row>97</xdr:row>
      <xdr:rowOff>160789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81596"/>
          <a:ext cx="889000" cy="10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2890</xdr:rowOff>
    </xdr:from>
    <xdr:to>
      <xdr:col>85</xdr:col>
      <xdr:colOff>177800</xdr:colOff>
      <xdr:row>97</xdr:row>
      <xdr:rowOff>104490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152767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1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35483</xdr:rowOff>
    </xdr:from>
    <xdr:to>
      <xdr:col>81</xdr:col>
      <xdr:colOff>101600</xdr:colOff>
      <xdr:row>97</xdr:row>
      <xdr:rowOff>137083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6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128210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5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103836</xdr:rowOff>
    </xdr:from>
    <xdr:to>
      <xdr:col>76</xdr:col>
      <xdr:colOff>165100</xdr:colOff>
      <xdr:row>96</xdr:row>
      <xdr:rowOff>33986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50513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1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xdr:rowOff>
    </xdr:from>
    <xdr:to>
      <xdr:col>72</xdr:col>
      <xdr:colOff>38100</xdr:colOff>
      <xdr:row>97</xdr:row>
      <xdr:rowOff>101746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118273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109989</xdr:rowOff>
    </xdr:from>
    <xdr:to>
      <xdr:col>67</xdr:col>
      <xdr:colOff>101600</xdr:colOff>
      <xdr:row>98</xdr:row>
      <xdr:rowOff>40139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31266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3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105247</xdr:rowOff>
    </xdr:from>
    <xdr:to>
      <xdr:col>116</xdr:col>
      <xdr:colOff>63500</xdr:colOff>
      <xdr:row>33</xdr:row>
      <xdr:rowOff>145741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763097"/>
          <a:ext cx="8382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145741</xdr:rowOff>
    </xdr:from>
    <xdr:to>
      <xdr:col>111</xdr:col>
      <xdr:colOff>177800</xdr:colOff>
      <xdr:row>34</xdr:row>
      <xdr:rowOff>7602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803591"/>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7602</xdr:rowOff>
    </xdr:from>
    <xdr:to>
      <xdr:col>107</xdr:col>
      <xdr:colOff>50800</xdr:colOff>
      <xdr:row>34</xdr:row>
      <xdr:rowOff>62139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836902"/>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62139</xdr:rowOff>
    </xdr:from>
    <xdr:to>
      <xdr:col>102</xdr:col>
      <xdr:colOff>114300</xdr:colOff>
      <xdr:row>34</xdr:row>
      <xdr:rowOff>74223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891439"/>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54447</xdr:rowOff>
    </xdr:from>
    <xdr:to>
      <xdr:col>116</xdr:col>
      <xdr:colOff>114300</xdr:colOff>
      <xdr:row>33</xdr:row>
      <xdr:rowOff>156047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7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77324</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56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94941</xdr:rowOff>
    </xdr:from>
    <xdr:to>
      <xdr:col>112</xdr:col>
      <xdr:colOff>38100</xdr:colOff>
      <xdr:row>34</xdr:row>
      <xdr:rowOff>25091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7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41618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52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128252</xdr:rowOff>
    </xdr:from>
    <xdr:to>
      <xdr:col>107</xdr:col>
      <xdr:colOff>101600</xdr:colOff>
      <xdr:row>34</xdr:row>
      <xdr:rowOff>58402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74929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5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11339</xdr:rowOff>
    </xdr:from>
    <xdr:to>
      <xdr:col>102</xdr:col>
      <xdr:colOff>165100</xdr:colOff>
      <xdr:row>34</xdr:row>
      <xdr:rowOff>112939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8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129466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61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23423</xdr:rowOff>
    </xdr:from>
    <xdr:to>
      <xdr:col>98</xdr:col>
      <xdr:colOff>38100</xdr:colOff>
      <xdr:row>34</xdr:row>
      <xdr:rowOff>125023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8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141550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62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25000</xdr:rowOff>
    </xdr:from>
    <xdr:to>
      <xdr:col>116</xdr:col>
      <xdr:colOff>63500</xdr:colOff>
      <xdr:row>58</xdr:row>
      <xdr:rowOff>25057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69100"/>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25057</xdr:rowOff>
    </xdr:from>
    <xdr:to>
      <xdr:col>111</xdr:col>
      <xdr:colOff>177800</xdr:colOff>
      <xdr:row>58</xdr:row>
      <xdr:rowOff>25171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6915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25171</xdr:rowOff>
    </xdr:from>
    <xdr:to>
      <xdr:col>107</xdr:col>
      <xdr:colOff>50800</xdr:colOff>
      <xdr:row>58</xdr:row>
      <xdr:rowOff>25171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69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24885</xdr:rowOff>
    </xdr:from>
    <xdr:to>
      <xdr:col>102</xdr:col>
      <xdr:colOff>114300</xdr:colOff>
      <xdr:row>58</xdr:row>
      <xdr:rowOff>25171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6898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145650</xdr:rowOff>
    </xdr:from>
    <xdr:to>
      <xdr:col>116</xdr:col>
      <xdr:colOff>114300</xdr:colOff>
      <xdr:row>58</xdr:row>
      <xdr:rowOff>75800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60577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33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145707</xdr:rowOff>
    </xdr:from>
    <xdr:to>
      <xdr:col>112</xdr:col>
      <xdr:colOff>38100</xdr:colOff>
      <xdr:row>58</xdr:row>
      <xdr:rowOff>75857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66984</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011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145821</xdr:rowOff>
    </xdr:from>
    <xdr:to>
      <xdr:col>107</xdr:col>
      <xdr:colOff>101600</xdr:colOff>
      <xdr:row>58</xdr:row>
      <xdr:rowOff>75971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67098</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145821</xdr:rowOff>
    </xdr:from>
    <xdr:to>
      <xdr:col>102</xdr:col>
      <xdr:colOff>165100</xdr:colOff>
      <xdr:row>58</xdr:row>
      <xdr:rowOff>75971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67098</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145535</xdr:rowOff>
    </xdr:from>
    <xdr:to>
      <xdr:col>98</xdr:col>
      <xdr:colOff>38100</xdr:colOff>
      <xdr:row>58</xdr:row>
      <xdr:rowOff>75685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66812</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01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1054</xdr:rowOff>
    </xdr:from>
    <xdr:to>
      <xdr:col>116</xdr:col>
      <xdr:colOff>62864</xdr:colOff>
      <xdr:row>78</xdr:row>
      <xdr:rowOff>10694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45454"/>
          <a:ext cx="1269" cy="103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14521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10694</xdr:rowOff>
    </xdr:from>
    <xdr:to>
      <xdr:col>116</xdr:col>
      <xdr:colOff>152400</xdr:colOff>
      <xdr:row>78</xdr:row>
      <xdr:rowOff>10694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8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119181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1054</xdr:rowOff>
    </xdr:from>
    <xdr:to>
      <xdr:col>116</xdr:col>
      <xdr:colOff>152400</xdr:colOff>
      <xdr:row>72</xdr:row>
      <xdr:rowOff>1054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4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9665</xdr:rowOff>
    </xdr:from>
    <xdr:to>
      <xdr:col>116</xdr:col>
      <xdr:colOff>63500</xdr:colOff>
      <xdr:row>76</xdr:row>
      <xdr:rowOff>56871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39865"/>
          <a:ext cx="8382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27729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1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4852</xdr:rowOff>
    </xdr:from>
    <xdr:to>
      <xdr:col>116</xdr:col>
      <xdr:colOff>114300</xdr:colOff>
      <xdr:row>75</xdr:row>
      <xdr:rowOff>106452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56871</xdr:rowOff>
    </xdr:from>
    <xdr:to>
      <xdr:col>111</xdr:col>
      <xdr:colOff>177800</xdr:colOff>
      <xdr:row>76</xdr:row>
      <xdr:rowOff>81598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87071"/>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60782</xdr:rowOff>
    </xdr:from>
    <xdr:to>
      <xdr:col>112</xdr:col>
      <xdr:colOff>38100</xdr:colOff>
      <xdr:row>75</xdr:row>
      <xdr:rowOff>162382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7459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81598</xdr:rowOff>
    </xdr:from>
    <xdr:to>
      <xdr:col>107</xdr:col>
      <xdr:colOff>50800</xdr:colOff>
      <xdr:row>76</xdr:row>
      <xdr:rowOff>101828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11798"/>
          <a:ext cx="889000" cy="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86690</xdr:rowOff>
    </xdr:from>
    <xdr:to>
      <xdr:col>107</xdr:col>
      <xdr:colOff>101600</xdr:colOff>
      <xdr:row>76</xdr:row>
      <xdr:rowOff>16839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454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33367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140386</xdr:rowOff>
    </xdr:from>
    <xdr:to>
      <xdr:col>102</xdr:col>
      <xdr:colOff>114300</xdr:colOff>
      <xdr:row>76</xdr:row>
      <xdr:rowOff>101828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313336"/>
          <a:ext cx="889000" cy="8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136068</xdr:rowOff>
    </xdr:from>
    <xdr:to>
      <xdr:col>102</xdr:col>
      <xdr:colOff>165100</xdr:colOff>
      <xdr:row>76</xdr:row>
      <xdr:rowOff>66218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82745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7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1956</xdr:rowOff>
    </xdr:from>
    <xdr:to>
      <xdr:col>98</xdr:col>
      <xdr:colOff>38100</xdr:colOff>
      <xdr:row>73</xdr:row>
      <xdr:rowOff>103556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94683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1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130315</xdr:rowOff>
    </xdr:from>
    <xdr:to>
      <xdr:col>116</xdr:col>
      <xdr:colOff>114300</xdr:colOff>
      <xdr:row>76</xdr:row>
      <xdr:rowOff>60465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108742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6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6071</xdr:rowOff>
    </xdr:from>
    <xdr:to>
      <xdr:col>112</xdr:col>
      <xdr:colOff>38100</xdr:colOff>
      <xdr:row>76</xdr:row>
      <xdr:rowOff>107671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98798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30798</xdr:rowOff>
    </xdr:from>
    <xdr:to>
      <xdr:col>107</xdr:col>
      <xdr:colOff>101600</xdr:colOff>
      <xdr:row>76</xdr:row>
      <xdr:rowOff>132398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123525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51028</xdr:rowOff>
    </xdr:from>
    <xdr:to>
      <xdr:col>102</xdr:col>
      <xdr:colOff>165100</xdr:colOff>
      <xdr:row>76</xdr:row>
      <xdr:rowOff>152628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143755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89586</xdr:rowOff>
    </xdr:from>
    <xdr:to>
      <xdr:col>98</xdr:col>
      <xdr:colOff>38100</xdr:colOff>
      <xdr:row>72</xdr:row>
      <xdr:rowOff>19736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2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36263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03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主なもの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や共済組合費等が増加し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ており前年度比で増となっている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消防業務とごみの収集・処理に関わる業務を直営で行っているため、直接の人件費は類似団体平均と比べ高くなる傾向にある。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地域包括支援センター運営事業、ふるさと彦根応援寄附事業に係る経費の増加が主な要因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扶助費については、生活困窮者の自立支援事業や次世代対策を重点施策として推進していることで、類似団体平均と比較し高い水準で推移している。また、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物価高騰対応重点支援給付金の増により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、全体として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補助費等については、国庫補助金の精算に伴う返還金の増加が主な要因。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公債費については、近年実施した大型事業にかかる市債元金償還金により増加している。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111,118
107,603
196.87
54,152,282
51,750,324
2,276,776
26,380,700
53,078,298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87449</xdr:rowOff>
    </xdr:from>
    <xdr:to>
      <xdr:col>24</xdr:col>
      <xdr:colOff>63500</xdr:colOff>
      <xdr:row>34</xdr:row>
      <xdr:rowOff>105954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16749"/>
          <a:ext cx="838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78740</xdr:rowOff>
    </xdr:from>
    <xdr:to>
      <xdr:col>19</xdr:col>
      <xdr:colOff>177800</xdr:colOff>
      <xdr:row>34</xdr:row>
      <xdr:rowOff>105954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08040"/>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78740</xdr:rowOff>
    </xdr:from>
    <xdr:to>
      <xdr:col>15</xdr:col>
      <xdr:colOff>50800</xdr:colOff>
      <xdr:row>35</xdr:row>
      <xdr:rowOff>22678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08040"/>
          <a:ext cx="889000" cy="1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4173</xdr:rowOff>
    </xdr:from>
    <xdr:to>
      <xdr:col>10</xdr:col>
      <xdr:colOff>114300</xdr:colOff>
      <xdr:row>35</xdr:row>
      <xdr:rowOff>22678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04923"/>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36649</xdr:rowOff>
    </xdr:from>
    <xdr:to>
      <xdr:col>24</xdr:col>
      <xdr:colOff>114300</xdr:colOff>
      <xdr:row>34</xdr:row>
      <xdr:rowOff>138249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59526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55154</xdr:rowOff>
    </xdr:from>
    <xdr:to>
      <xdr:col>20</xdr:col>
      <xdr:colOff>38100</xdr:colOff>
      <xdr:row>34</xdr:row>
      <xdr:rowOff>156754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27940</xdr:rowOff>
    </xdr:from>
    <xdr:to>
      <xdr:col>15</xdr:col>
      <xdr:colOff>101600</xdr:colOff>
      <xdr:row>34</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146067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143328</xdr:rowOff>
    </xdr:from>
    <xdr:to>
      <xdr:col>10</xdr:col>
      <xdr:colOff>165100</xdr:colOff>
      <xdr:row>35</xdr:row>
      <xdr:rowOff>73478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90005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4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124823</xdr:rowOff>
    </xdr:from>
    <xdr:to>
      <xdr:col>6</xdr:col>
      <xdr:colOff>38100</xdr:colOff>
      <xdr:row>35</xdr:row>
      <xdr:rowOff>54973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71500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2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7733</xdr:rowOff>
    </xdr:from>
    <xdr:to>
      <xdr:col>24</xdr:col>
      <xdr:colOff>62865</xdr:colOff>
      <xdr:row>59</xdr:row>
      <xdr:rowOff>84923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437483"/>
          <a:ext cx="1270" cy="7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88750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84923</xdr:rowOff>
    </xdr:from>
    <xdr:to>
      <xdr:col>24</xdr:col>
      <xdr:colOff>152400</xdr:colOff>
      <xdr:row>59</xdr:row>
      <xdr:rowOff>84923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00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125860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1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7733</xdr:rowOff>
    </xdr:from>
    <xdr:to>
      <xdr:col>24</xdr:col>
      <xdr:colOff>152400</xdr:colOff>
      <xdr:row>55</xdr:row>
      <xdr:rowOff>7733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43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160416</xdr:rowOff>
    </xdr:from>
    <xdr:to>
      <xdr:col>24</xdr:col>
      <xdr:colOff>63500</xdr:colOff>
      <xdr:row>58</xdr:row>
      <xdr:rowOff>3683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33066"/>
          <a:ext cx="838200" cy="1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85717</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62840</xdr:rowOff>
    </xdr:from>
    <xdr:to>
      <xdr:col>24</xdr:col>
      <xdr:colOff>114300</xdr:colOff>
      <xdr:row>57</xdr:row>
      <xdr:rowOff>164440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17682</xdr:rowOff>
    </xdr:from>
    <xdr:to>
      <xdr:col>19</xdr:col>
      <xdr:colOff>177800</xdr:colOff>
      <xdr:row>58</xdr:row>
      <xdr:rowOff>3683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790332"/>
          <a:ext cx="889000" cy="15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59727</xdr:rowOff>
    </xdr:from>
    <xdr:to>
      <xdr:col>20</xdr:col>
      <xdr:colOff>38100</xdr:colOff>
      <xdr:row>57</xdr:row>
      <xdr:rowOff>161327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6404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103842</xdr:rowOff>
    </xdr:from>
    <xdr:to>
      <xdr:col>15</xdr:col>
      <xdr:colOff>50800</xdr:colOff>
      <xdr:row>57</xdr:row>
      <xdr:rowOff>17682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676342"/>
          <a:ext cx="889000" cy="11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40796</xdr:rowOff>
    </xdr:from>
    <xdr:to>
      <xdr:col>15</xdr:col>
      <xdr:colOff>101600</xdr:colOff>
      <xdr:row>57</xdr:row>
      <xdr:rowOff>142396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133523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103842</xdr:rowOff>
    </xdr:from>
    <xdr:to>
      <xdr:col>10</xdr:col>
      <xdr:colOff>114300</xdr:colOff>
      <xdr:row>58</xdr:row>
      <xdr:rowOff>31638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676342"/>
          <a:ext cx="889000" cy="129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74737</xdr:rowOff>
    </xdr:from>
    <xdr:to>
      <xdr:col>10</xdr:col>
      <xdr:colOff>165100</xdr:colOff>
      <xdr:row>52</xdr:row>
      <xdr:rowOff>4887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167464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73540</xdr:rowOff>
    </xdr:from>
    <xdr:to>
      <xdr:col>6</xdr:col>
      <xdr:colOff>38100</xdr:colOff>
      <xdr:row>58</xdr:row>
      <xdr:rowOff>3690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20217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109616</xdr:rowOff>
    </xdr:from>
    <xdr:to>
      <xdr:col>24</xdr:col>
      <xdr:colOff>114300</xdr:colOff>
      <xdr:row>58</xdr:row>
      <xdr:rowOff>39766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88043</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124333</xdr:rowOff>
    </xdr:from>
    <xdr:to>
      <xdr:col>20</xdr:col>
      <xdr:colOff>38100</xdr:colOff>
      <xdr:row>58</xdr:row>
      <xdr:rowOff>54483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45610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9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138332</xdr:rowOff>
    </xdr:from>
    <xdr:to>
      <xdr:col>15</xdr:col>
      <xdr:colOff>101600</xdr:colOff>
      <xdr:row>57</xdr:row>
      <xdr:rowOff>68482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85009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1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53042</xdr:rowOff>
    </xdr:from>
    <xdr:to>
      <xdr:col>10</xdr:col>
      <xdr:colOff>165100</xdr:colOff>
      <xdr:row>50</xdr:row>
      <xdr:rowOff>154642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6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171169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40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152288</xdr:rowOff>
    </xdr:from>
    <xdr:to>
      <xdr:col>6</xdr:col>
      <xdr:colOff>38100</xdr:colOff>
      <xdr:row>58</xdr:row>
      <xdr:rowOff>82438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2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73565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90894</xdr:rowOff>
    </xdr:from>
    <xdr:to>
      <xdr:col>24</xdr:col>
      <xdr:colOff>63500</xdr:colOff>
      <xdr:row>76</xdr:row>
      <xdr:rowOff>95104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49644"/>
          <a:ext cx="838200" cy="17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98781</xdr:rowOff>
    </xdr:from>
    <xdr:to>
      <xdr:col>19</xdr:col>
      <xdr:colOff>177800</xdr:colOff>
      <xdr:row>76</xdr:row>
      <xdr:rowOff>95104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957531"/>
          <a:ext cx="889000" cy="1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98781</xdr:rowOff>
    </xdr:from>
    <xdr:to>
      <xdr:col>15</xdr:col>
      <xdr:colOff>50800</xdr:colOff>
      <xdr:row>78</xdr:row>
      <xdr:rowOff>72110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57531"/>
          <a:ext cx="889000" cy="4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72110</xdr:rowOff>
    </xdr:from>
    <xdr:to>
      <xdr:col>10</xdr:col>
      <xdr:colOff>114300</xdr:colOff>
      <xdr:row>79</xdr:row>
      <xdr:rowOff>14675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45210"/>
          <a:ext cx="889000" cy="11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40094</xdr:rowOff>
    </xdr:from>
    <xdr:to>
      <xdr:col>24</xdr:col>
      <xdr:colOff>114300</xdr:colOff>
      <xdr:row>75</xdr:row>
      <xdr:rowOff>141694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62971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5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44304</xdr:rowOff>
    </xdr:from>
    <xdr:to>
      <xdr:col>20</xdr:col>
      <xdr:colOff>38100</xdr:colOff>
      <xdr:row>76</xdr:row>
      <xdr:rowOff>145904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162431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84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47981</xdr:rowOff>
    </xdr:from>
    <xdr:to>
      <xdr:col>15</xdr:col>
      <xdr:colOff>101600</xdr:colOff>
      <xdr:row>75</xdr:row>
      <xdr:rowOff>149582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06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166108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68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21310</xdr:rowOff>
    </xdr:from>
    <xdr:to>
      <xdr:col>10</xdr:col>
      <xdr:colOff>165100</xdr:colOff>
      <xdr:row>78</xdr:row>
      <xdr:rowOff>122910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139437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6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135325</xdr:rowOff>
    </xdr:from>
    <xdr:to>
      <xdr:col>6</xdr:col>
      <xdr:colOff>38100</xdr:colOff>
      <xdr:row>79</xdr:row>
      <xdr:rowOff>65475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82002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28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76149</xdr:rowOff>
    </xdr:from>
    <xdr:to>
      <xdr:col>24</xdr:col>
      <xdr:colOff>63500</xdr:colOff>
      <xdr:row>94</xdr:row>
      <xdr:rowOff>26848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020999"/>
          <a:ext cx="838200" cy="1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26848</xdr:rowOff>
    </xdr:from>
    <xdr:to>
      <xdr:col>19</xdr:col>
      <xdr:colOff>177800</xdr:colOff>
      <xdr:row>95</xdr:row>
      <xdr:rowOff>121869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143148"/>
          <a:ext cx="889000" cy="26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121869</xdr:rowOff>
    </xdr:from>
    <xdr:to>
      <xdr:col>15</xdr:col>
      <xdr:colOff>50800</xdr:colOff>
      <xdr:row>97</xdr:row>
      <xdr:rowOff>134556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09619"/>
          <a:ext cx="889000" cy="3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134556</xdr:rowOff>
    </xdr:from>
    <xdr:to>
      <xdr:col>10</xdr:col>
      <xdr:colOff>114300</xdr:colOff>
      <xdr:row>98</xdr:row>
      <xdr:rowOff>19419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65206"/>
          <a:ext cx="889000" cy="5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25349</xdr:rowOff>
    </xdr:from>
    <xdr:to>
      <xdr:col>24</xdr:col>
      <xdr:colOff>114300</xdr:colOff>
      <xdr:row>93</xdr:row>
      <xdr:rowOff>126949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9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48226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82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147498</xdr:rowOff>
    </xdr:from>
    <xdr:to>
      <xdr:col>20</xdr:col>
      <xdr:colOff>38100</xdr:colOff>
      <xdr:row>94</xdr:row>
      <xdr:rowOff>77648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0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94175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8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71069</xdr:rowOff>
    </xdr:from>
    <xdr:to>
      <xdr:col>15</xdr:col>
      <xdr:colOff>101600</xdr:colOff>
      <xdr:row>96</xdr:row>
      <xdr:rowOff>1219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17746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3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83756</xdr:rowOff>
    </xdr:from>
    <xdr:to>
      <xdr:col>10</xdr:col>
      <xdr:colOff>165100</xdr:colOff>
      <xdr:row>98</xdr:row>
      <xdr:rowOff>13906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30433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8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140069</xdr:rowOff>
    </xdr:from>
    <xdr:to>
      <xdr:col>6</xdr:col>
      <xdr:colOff>38100</xdr:colOff>
      <xdr:row>98</xdr:row>
      <xdr:rowOff>70219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86746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121686</xdr:rowOff>
    </xdr:from>
    <xdr:to>
      <xdr:col>55</xdr:col>
      <xdr:colOff>0</xdr:colOff>
      <xdr:row>38</xdr:row>
      <xdr:rowOff>122144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3678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89408</xdr:rowOff>
    </xdr:from>
    <xdr:to>
      <xdr:col>50</xdr:col>
      <xdr:colOff>114300</xdr:colOff>
      <xdr:row>38</xdr:row>
      <xdr:rowOff>122144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04508"/>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89408</xdr:rowOff>
    </xdr:from>
    <xdr:to>
      <xdr:col>45</xdr:col>
      <xdr:colOff>177800</xdr:colOff>
      <xdr:row>38</xdr:row>
      <xdr:rowOff>89682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0450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89682</xdr:rowOff>
    </xdr:from>
    <xdr:to>
      <xdr:col>41</xdr:col>
      <xdr:colOff>50800</xdr:colOff>
      <xdr:row>38</xdr:row>
      <xdr:rowOff>90963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04782"/>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70886</xdr:rowOff>
    </xdr:from>
    <xdr:to>
      <xdr:col>55</xdr:col>
      <xdr:colOff>50800</xdr:colOff>
      <xdr:row>39</xdr:row>
      <xdr:rowOff>1036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157263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71344</xdr:rowOff>
    </xdr:from>
    <xdr:to>
      <xdr:col>50</xdr:col>
      <xdr:colOff>165100</xdr:colOff>
      <xdr:row>39</xdr:row>
      <xdr:rowOff>1494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164071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38608</xdr:rowOff>
    </xdr:from>
    <xdr:to>
      <xdr:col>46</xdr:col>
      <xdr:colOff>38100</xdr:colOff>
      <xdr:row>38</xdr:row>
      <xdr:rowOff>140208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131335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38882</xdr:rowOff>
    </xdr:from>
    <xdr:to>
      <xdr:col>41</xdr:col>
      <xdr:colOff>101600</xdr:colOff>
      <xdr:row>38</xdr:row>
      <xdr:rowOff>140482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131609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6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40163</xdr:rowOff>
    </xdr:from>
    <xdr:to>
      <xdr:col>36</xdr:col>
      <xdr:colOff>165100</xdr:colOff>
      <xdr:row>38</xdr:row>
      <xdr:rowOff>141763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132890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4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156045</xdr:rowOff>
    </xdr:from>
    <xdr:to>
      <xdr:col>55</xdr:col>
      <xdr:colOff>0</xdr:colOff>
      <xdr:row>56</xdr:row>
      <xdr:rowOff>197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85795"/>
          <a:ext cx="8382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125299</xdr:rowOff>
    </xdr:from>
    <xdr:to>
      <xdr:col>50</xdr:col>
      <xdr:colOff>114300</xdr:colOff>
      <xdr:row>56</xdr:row>
      <xdr:rowOff>197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55049"/>
          <a:ext cx="889000" cy="4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125299</xdr:rowOff>
    </xdr:from>
    <xdr:to>
      <xdr:col>45</xdr:col>
      <xdr:colOff>177800</xdr:colOff>
      <xdr:row>55</xdr:row>
      <xdr:rowOff>158045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55049"/>
          <a:ext cx="889000"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158045</xdr:rowOff>
    </xdr:from>
    <xdr:to>
      <xdr:col>41</xdr:col>
      <xdr:colOff>50800</xdr:colOff>
      <xdr:row>55</xdr:row>
      <xdr:rowOff>159531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87795"/>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105245</xdr:rowOff>
    </xdr:from>
    <xdr:to>
      <xdr:col>55</xdr:col>
      <xdr:colOff>50800</xdr:colOff>
      <xdr:row>56</xdr:row>
      <xdr:rowOff>35395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3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83672</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120847</xdr:rowOff>
    </xdr:from>
    <xdr:to>
      <xdr:col>50</xdr:col>
      <xdr:colOff>165100</xdr:colOff>
      <xdr:row>56</xdr:row>
      <xdr:rowOff>50997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42124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4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74499</xdr:rowOff>
    </xdr:from>
    <xdr:to>
      <xdr:col>46</xdr:col>
      <xdr:colOff>38100</xdr:colOff>
      <xdr:row>56</xdr:row>
      <xdr:rowOff>4649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0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167226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59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107245</xdr:rowOff>
    </xdr:from>
    <xdr:to>
      <xdr:col>41</xdr:col>
      <xdr:colOff>101600</xdr:colOff>
      <xdr:row>56</xdr:row>
      <xdr:rowOff>37395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28522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6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108731</xdr:rowOff>
    </xdr:from>
    <xdr:to>
      <xdr:col>36</xdr:col>
      <xdr:colOff>165100</xdr:colOff>
      <xdr:row>56</xdr:row>
      <xdr:rowOff>38881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30008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80133</xdr:rowOff>
    </xdr:from>
    <xdr:to>
      <xdr:col>55</xdr:col>
      <xdr:colOff>0</xdr:colOff>
      <xdr:row>77</xdr:row>
      <xdr:rowOff>101557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81783"/>
          <a:ext cx="8382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96755</xdr:rowOff>
    </xdr:from>
    <xdr:to>
      <xdr:col>50</xdr:col>
      <xdr:colOff>114300</xdr:colOff>
      <xdr:row>77</xdr:row>
      <xdr:rowOff>101557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98405"/>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96755</xdr:rowOff>
    </xdr:from>
    <xdr:to>
      <xdr:col>45</xdr:col>
      <xdr:colOff>177800</xdr:colOff>
      <xdr:row>77</xdr:row>
      <xdr:rowOff>140450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98405"/>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140450</xdr:rowOff>
    </xdr:from>
    <xdr:to>
      <xdr:col>41</xdr:col>
      <xdr:colOff>50800</xdr:colOff>
      <xdr:row>78</xdr:row>
      <xdr:rowOff>100447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42100"/>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29333</xdr:rowOff>
    </xdr:from>
    <xdr:to>
      <xdr:col>55</xdr:col>
      <xdr:colOff>50800</xdr:colOff>
      <xdr:row>77</xdr:row>
      <xdr:rowOff>130933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7760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50757</xdr:rowOff>
    </xdr:from>
    <xdr:to>
      <xdr:col>50</xdr:col>
      <xdr:colOff>165100</xdr:colOff>
      <xdr:row>77</xdr:row>
      <xdr:rowOff>152357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143484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3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45955</xdr:rowOff>
    </xdr:from>
    <xdr:to>
      <xdr:col>46</xdr:col>
      <xdr:colOff>38100</xdr:colOff>
      <xdr:row>77</xdr:row>
      <xdr:rowOff>147555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138682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89650</xdr:rowOff>
    </xdr:from>
    <xdr:to>
      <xdr:col>41</xdr:col>
      <xdr:colOff>101600</xdr:colOff>
      <xdr:row>78</xdr:row>
      <xdr:rowOff>19800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10927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49647</xdr:rowOff>
    </xdr:from>
    <xdr:to>
      <xdr:col>36</xdr:col>
      <xdr:colOff>165100</xdr:colOff>
      <xdr:row>78</xdr:row>
      <xdr:rowOff>151247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142374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1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52223</xdr:rowOff>
    </xdr:from>
    <xdr:to>
      <xdr:col>55</xdr:col>
      <xdr:colOff>0</xdr:colOff>
      <xdr:row>95</xdr:row>
      <xdr:rowOff>159683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39973"/>
          <a:ext cx="838200" cy="10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52223</xdr:rowOff>
    </xdr:from>
    <xdr:to>
      <xdr:col>50</xdr:col>
      <xdr:colOff>114300</xdr:colOff>
      <xdr:row>95</xdr:row>
      <xdr:rowOff>91903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39973"/>
          <a:ext cx="889000" cy="3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91903</xdr:rowOff>
    </xdr:from>
    <xdr:to>
      <xdr:col>45</xdr:col>
      <xdr:colOff>177800</xdr:colOff>
      <xdr:row>95</xdr:row>
      <xdr:rowOff>136043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79653"/>
          <a:ext cx="889000"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136043</xdr:rowOff>
    </xdr:from>
    <xdr:to>
      <xdr:col>41</xdr:col>
      <xdr:colOff>50800</xdr:colOff>
      <xdr:row>95</xdr:row>
      <xdr:rowOff>150121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23793"/>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108883</xdr:rowOff>
    </xdr:from>
    <xdr:to>
      <xdr:col>55</xdr:col>
      <xdr:colOff>50800</xdr:colOff>
      <xdr:row>96</xdr:row>
      <xdr:rowOff>39033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131760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1423</xdr:rowOff>
    </xdr:from>
    <xdr:to>
      <xdr:col>50</xdr:col>
      <xdr:colOff>165100</xdr:colOff>
      <xdr:row>95</xdr:row>
      <xdr:rowOff>103023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119550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41103</xdr:rowOff>
    </xdr:from>
    <xdr:to>
      <xdr:col>46</xdr:col>
      <xdr:colOff>38100</xdr:colOff>
      <xdr:row>95</xdr:row>
      <xdr:rowOff>142703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159230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0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85243</xdr:rowOff>
    </xdr:from>
    <xdr:to>
      <xdr:col>41</xdr:col>
      <xdr:colOff>101600</xdr:colOff>
      <xdr:row>96</xdr:row>
      <xdr:rowOff>15393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31920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99321</xdr:rowOff>
    </xdr:from>
    <xdr:to>
      <xdr:col>36</xdr:col>
      <xdr:colOff>165100</xdr:colOff>
      <xdr:row>96</xdr:row>
      <xdr:rowOff>29471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20598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38964</xdr:rowOff>
    </xdr:from>
    <xdr:to>
      <xdr:col>85</xdr:col>
      <xdr:colOff>127000</xdr:colOff>
      <xdr:row>36</xdr:row>
      <xdr:rowOff>70434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11164"/>
          <a:ext cx="8382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70434</xdr:rowOff>
    </xdr:from>
    <xdr:to>
      <xdr:col>81</xdr:col>
      <xdr:colOff>50800</xdr:colOff>
      <xdr:row>36</xdr:row>
      <xdr:rowOff>132232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2634"/>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127127</xdr:rowOff>
    </xdr:from>
    <xdr:to>
      <xdr:col>76</xdr:col>
      <xdr:colOff>114300</xdr:colOff>
      <xdr:row>36</xdr:row>
      <xdr:rowOff>132232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9932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127127</xdr:rowOff>
    </xdr:from>
    <xdr:to>
      <xdr:col>71</xdr:col>
      <xdr:colOff>177800</xdr:colOff>
      <xdr:row>36</xdr:row>
      <xdr:rowOff>160198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99327"/>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159614</xdr:rowOff>
    </xdr:from>
    <xdr:to>
      <xdr:col>85</xdr:col>
      <xdr:colOff>177800</xdr:colOff>
      <xdr:row>36</xdr:row>
      <xdr:rowOff>89764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11041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1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19634</xdr:rowOff>
    </xdr:from>
    <xdr:to>
      <xdr:col>81</xdr:col>
      <xdr:colOff>101600</xdr:colOff>
      <xdr:row>36</xdr:row>
      <xdr:rowOff>121234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137761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6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81432</xdr:rowOff>
    </xdr:from>
    <xdr:to>
      <xdr:col>76</xdr:col>
      <xdr:colOff>165100</xdr:colOff>
      <xdr:row>37</xdr:row>
      <xdr:rowOff>11582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28109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76327</xdr:rowOff>
    </xdr:from>
    <xdr:to>
      <xdr:col>72</xdr:col>
      <xdr:colOff>38100</xdr:colOff>
      <xdr:row>37</xdr:row>
      <xdr:rowOff>6477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169054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109398</xdr:rowOff>
    </xdr:from>
    <xdr:to>
      <xdr:col>67</xdr:col>
      <xdr:colOff>101600</xdr:colOff>
      <xdr:row>37</xdr:row>
      <xdr:rowOff>39548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30675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61107</xdr:rowOff>
    </xdr:from>
    <xdr:to>
      <xdr:col>85</xdr:col>
      <xdr:colOff>127000</xdr:colOff>
      <xdr:row>56</xdr:row>
      <xdr:rowOff>144226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319407"/>
          <a:ext cx="838200" cy="42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119011</xdr:rowOff>
    </xdr:from>
    <xdr:to>
      <xdr:col>81</xdr:col>
      <xdr:colOff>50800</xdr:colOff>
      <xdr:row>54</xdr:row>
      <xdr:rowOff>61107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205861"/>
          <a:ext cx="889000" cy="11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52352</xdr:rowOff>
    </xdr:from>
    <xdr:to>
      <xdr:col>76</xdr:col>
      <xdr:colOff>114300</xdr:colOff>
      <xdr:row>53</xdr:row>
      <xdr:rowOff>119011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8967752"/>
          <a:ext cx="889000" cy="23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52352</xdr:rowOff>
    </xdr:from>
    <xdr:to>
      <xdr:col>71</xdr:col>
      <xdr:colOff>177800</xdr:colOff>
      <xdr:row>57</xdr:row>
      <xdr:rowOff>53678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967752"/>
          <a:ext cx="889000" cy="85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93426</xdr:rowOff>
    </xdr:from>
    <xdr:to>
      <xdr:col>85</xdr:col>
      <xdr:colOff>177800</xdr:colOff>
      <xdr:row>57</xdr:row>
      <xdr:rowOff>23576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9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71853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7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10307</xdr:rowOff>
    </xdr:from>
    <xdr:to>
      <xdr:col>81</xdr:col>
      <xdr:colOff>101600</xdr:colOff>
      <xdr:row>54</xdr:row>
      <xdr:rowOff>111907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128434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4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68211</xdr:rowOff>
    </xdr:from>
    <xdr:to>
      <xdr:col>76</xdr:col>
      <xdr:colOff>165100</xdr:colOff>
      <xdr:row>53</xdr:row>
      <xdr:rowOff>169811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1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14888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9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1552</xdr:rowOff>
    </xdr:from>
    <xdr:to>
      <xdr:col>72</xdr:col>
      <xdr:colOff>38100</xdr:colOff>
      <xdr:row>52</xdr:row>
      <xdr:rowOff>103152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91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119679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6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2878</xdr:rowOff>
    </xdr:from>
    <xdr:to>
      <xdr:col>67</xdr:col>
      <xdr:colOff>101600</xdr:colOff>
      <xdr:row>57</xdr:row>
      <xdr:rowOff>104478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95605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37401</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1951"/>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16066</xdr:rowOff>
    </xdr:from>
    <xdr:to>
      <xdr:col>71</xdr:col>
      <xdr:colOff>177800</xdr:colOff>
      <xdr:row>79</xdr:row>
      <xdr:rowOff>37401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60616"/>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158051</xdr:rowOff>
    </xdr:from>
    <xdr:to>
      <xdr:col>72</xdr:col>
      <xdr:colOff>38100</xdr:colOff>
      <xdr:row>79</xdr:row>
      <xdr:rowOff>88201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79328</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23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136716</xdr:rowOff>
    </xdr:from>
    <xdr:to>
      <xdr:col>67</xdr:col>
      <xdr:colOff>101600</xdr:colOff>
      <xdr:row>79</xdr:row>
      <xdr:rowOff>66866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57993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02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6541</xdr:rowOff>
    </xdr:from>
    <xdr:to>
      <xdr:col>85</xdr:col>
      <xdr:colOff>127000</xdr:colOff>
      <xdr:row>95</xdr:row>
      <xdr:rowOff>67787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294291"/>
          <a:ext cx="8382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67787</xdr:rowOff>
    </xdr:from>
    <xdr:to>
      <xdr:col>81</xdr:col>
      <xdr:colOff>50800</xdr:colOff>
      <xdr:row>95</xdr:row>
      <xdr:rowOff>102095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55537"/>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102095</xdr:rowOff>
    </xdr:from>
    <xdr:to>
      <xdr:col>76</xdr:col>
      <xdr:colOff>114300</xdr:colOff>
      <xdr:row>95</xdr:row>
      <xdr:rowOff>138652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89845"/>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84550</xdr:rowOff>
    </xdr:from>
    <xdr:to>
      <xdr:col>71</xdr:col>
      <xdr:colOff>177800</xdr:colOff>
      <xdr:row>95</xdr:row>
      <xdr:rowOff>138652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7230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127191</xdr:rowOff>
    </xdr:from>
    <xdr:to>
      <xdr:col>85</xdr:col>
      <xdr:colOff>177800</xdr:colOff>
      <xdr:row>95</xdr:row>
      <xdr:rowOff>57341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105618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16987</xdr:rowOff>
    </xdr:from>
    <xdr:to>
      <xdr:col>81</xdr:col>
      <xdr:colOff>101600</xdr:colOff>
      <xdr:row>95</xdr:row>
      <xdr:rowOff>118587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109714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3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51295</xdr:rowOff>
    </xdr:from>
    <xdr:to>
      <xdr:col>76</xdr:col>
      <xdr:colOff>165100</xdr:colOff>
      <xdr:row>95</xdr:row>
      <xdr:rowOff>152895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144022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87852</xdr:rowOff>
    </xdr:from>
    <xdr:to>
      <xdr:col>72</xdr:col>
      <xdr:colOff>38100</xdr:colOff>
      <xdr:row>96</xdr:row>
      <xdr:rowOff>18002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6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33750</xdr:rowOff>
    </xdr:from>
    <xdr:to>
      <xdr:col>67</xdr:col>
      <xdr:colOff>101600</xdr:colOff>
      <xdr:row>95</xdr:row>
      <xdr:rowOff>135350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126477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1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主な要因</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職員退職手当基金積立金の増や、ふるさと納税額の増に伴い返礼品等関連経費が増となったことなどにより、前年度よりも増加している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国による住民税非課税世帯等臨時特別給付金の皆減があったものの、原油価格・物価高騰対策として支給した、電力・ガス・食料品等価格高騰支援給付金の増などにより、前年度よりも増加している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衛生費については、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ごみ焼却場整備事業の可燃物処分委託料の減や、新型コロナウイルスワクチン接種事業の実施に伴う事業費が減となったものの、ごみ焼却場整備事業に係る工事請負費の増や、新型コロナウイルスワクチン接種事業の国庫返還金の増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、大きく増加している。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彦根市立図書館大規模改修事業における工事請負費が増となったものの、彦根市スポーツ・文化交流センター整備事業における建築工事の完了に伴う工事請負費の減などにより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公債費については、近年実施した大型の投資事業の財源とした公債費の償還が開始されたことに伴い、前年度よりも増加している。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財政調整基金残高は、令和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年度に引き続き、前年度と同程度で推移した。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実質収支額について、歳出においては、彦根市スポーツ・文化交流センター建築工事の完了により事業費が減少したものの、歳入においては、繰入金や寄附金などが増加する一方で、市債や地方交付税の減などにより、全体としては減少し、歳入の減少が歳出の減少を上回ったことから、全体として前年度より</a:t>
          </a:r>
          <a:r>
            <a:rPr kumimoji="1" lang="en-US" altLang="ja-JP" sz="1100">
              <a:latin typeface="ＭＳ Ｐゴシック" panose="020B0600070205080204" pitchFamily="50" charset="-128"/>
              <a:ea typeface="ＭＳ Ｐゴシック" panose="020B0600070205080204" pitchFamily="50" charset="-128"/>
            </a:rPr>
            <a:t>0.47</a:t>
          </a:r>
          <a:r>
            <a:rPr kumimoji="1" lang="ja-JP" altLang="en-US" sz="1100">
              <a:latin typeface="ＭＳ Ｐゴシック" panose="020B0600070205080204" pitchFamily="50" charset="-128"/>
              <a:ea typeface="ＭＳ Ｐゴシック" panose="020B0600070205080204" pitchFamily="50" charset="-128"/>
            </a:rPr>
            <a:t>ポイント減少し、実質単年度収支については赤字となった。</a:t>
          </a:r>
        </a:p>
        <a:p>
          <a:r>
            <a:rPr kumimoji="1" lang="ja-JP" altLang="en-US" sz="1100">
              <a:latin typeface="ＭＳ Ｐゴシック" panose="020B0600070205080204" pitchFamily="50" charset="-128"/>
              <a:ea typeface="ＭＳ Ｐゴシック" panose="020B0600070205080204" pitchFamily="50" charset="-128"/>
            </a:rPr>
            <a:t>　今後については、削減可能な支出について検討を重ね、既に着手している投資的経費等の実施についても、後年度負担に留意しながら効果的に財政運営を行う。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年度に引き続き、全会計において赤字は発生しておらず、良好な状態である。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病院事業会計においては、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抗がん剤等の高額な薬品の増加に伴い材料費が増加したこと等により、総費用が増加したことや新型コロナウイルス感染症に係る病床確保料の減少等により、単年実質収支が赤字となった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水道事業会計においては、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前年度と比較して総配水量は微増したものの、有収率が減少したことにより給水収益が減少となったが、長期前受金戻入の影響により実質収支が増となった。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下水道事業会計においては、総収支では黒字を保っているものの、経営の本体である営業収支では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億円超の損失を計上しており、営業外収支の黒字により全体収支の均衡を保っている状況である。令和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年度に策定した「彦根市公共下水道事業・第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期経営計画」に基づき、中長期的な視点から運営を図っていく必要がある。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その他の事業会計も含めて、平成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年連続で全会計で黒字となったが、今後も経営状態に注意していく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54152282</v>
      </c>
      <c r="BO4" s="407"/>
      <c r="BP4" s="407"/>
      <c r="BQ4" s="407"/>
      <c r="BR4" s="407"/>
      <c r="BS4" s="407"/>
      <c r="BT4" s="407"/>
      <c r="BU4" s="408"/>
      <c r="BV4" s="406">
        <v>55179232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8.6</v>
      </c>
      <c r="CU4" s="413"/>
      <c r="CV4" s="413"/>
      <c r="CW4" s="413"/>
      <c r="CX4" s="413"/>
      <c r="CY4" s="413"/>
      <c r="CZ4" s="413"/>
      <c r="DA4" s="414"/>
      <c r="DB4" s="412">
        <v>9.1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51750324</v>
      </c>
      <c r="BO5" s="444"/>
      <c r="BP5" s="444"/>
      <c r="BQ5" s="444"/>
      <c r="BR5" s="444"/>
      <c r="BS5" s="444"/>
      <c r="BT5" s="444"/>
      <c r="BU5" s="445"/>
      <c r="BV5" s="443">
        <v>52658201</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97.1</v>
      </c>
      <c r="CU5" s="441"/>
      <c r="CV5" s="441"/>
      <c r="CW5" s="441"/>
      <c r="CX5" s="441"/>
      <c r="CY5" s="441"/>
      <c r="CZ5" s="441"/>
      <c r="DA5" s="442"/>
      <c r="DB5" s="440">
        <v>94.4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2401958</v>
      </c>
      <c r="BO6" s="444"/>
      <c r="BP6" s="444"/>
      <c r="BQ6" s="444"/>
      <c r="BR6" s="444"/>
      <c r="BS6" s="444"/>
      <c r="BT6" s="444"/>
      <c r="BU6" s="445"/>
      <c r="BV6" s="443">
        <v>2521031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98.1</v>
      </c>
      <c r="CU6" s="481"/>
      <c r="CV6" s="481"/>
      <c r="CW6" s="481"/>
      <c r="CX6" s="481"/>
      <c r="CY6" s="481"/>
      <c r="CZ6" s="481"/>
      <c r="DA6" s="482"/>
      <c r="DB6" s="480">
        <v>96.8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125182</v>
      </c>
      <c r="BO7" s="444"/>
      <c r="BP7" s="444"/>
      <c r="BQ7" s="444"/>
      <c r="BR7" s="444"/>
      <c r="BS7" s="444"/>
      <c r="BT7" s="444"/>
      <c r="BU7" s="445"/>
      <c r="BV7" s="443">
        <v>169944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26380700</v>
      </c>
      <c r="CU7" s="444"/>
      <c r="CV7" s="444"/>
      <c r="CW7" s="444"/>
      <c r="CX7" s="444"/>
      <c r="CY7" s="444"/>
      <c r="CZ7" s="444"/>
      <c r="DA7" s="445"/>
      <c r="DB7" s="443">
        <v>25831868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2276776</v>
      </c>
      <c r="BO8" s="444"/>
      <c r="BP8" s="444"/>
      <c r="BQ8" s="444"/>
      <c r="BR8" s="444"/>
      <c r="BS8" s="444"/>
      <c r="BT8" s="444"/>
      <c r="BU8" s="445"/>
      <c r="BV8" s="443">
        <v>2351087</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0.75</v>
      </c>
      <c r="CU8" s="484"/>
      <c r="CV8" s="484"/>
      <c r="CW8" s="484"/>
      <c r="CX8" s="484"/>
      <c r="CY8" s="484"/>
      <c r="CZ8" s="484"/>
      <c r="DA8" s="485"/>
      <c r="DB8" s="483">
        <v>0.76</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113647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-74311</v>
      </c>
      <c r="BO9" s="444"/>
      <c r="BP9" s="444"/>
      <c r="BQ9" s="444"/>
      <c r="BR9" s="444"/>
      <c r="BS9" s="444"/>
      <c r="BT9" s="444"/>
      <c r="BU9" s="445"/>
      <c r="BV9" s="443">
        <v>98746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11.9</v>
      </c>
      <c r="CU9" s="441"/>
      <c r="CV9" s="441"/>
      <c r="CW9" s="441"/>
      <c r="CX9" s="441"/>
      <c r="CY9" s="441"/>
      <c r="CZ9" s="441"/>
      <c r="DA9" s="442"/>
      <c r="DB9" s="440">
        <v>11.3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113679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1200057</v>
      </c>
      <c r="BO10" s="444"/>
      <c r="BP10" s="444"/>
      <c r="BQ10" s="444"/>
      <c r="BR10" s="444"/>
      <c r="BS10" s="444"/>
      <c r="BT10" s="444"/>
      <c r="BU10" s="445"/>
      <c r="BV10" s="443">
        <v>1200054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111118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1291661</v>
      </c>
      <c r="BO12" s="444"/>
      <c r="BP12" s="444"/>
      <c r="BQ12" s="444"/>
      <c r="BR12" s="444"/>
      <c r="BS12" s="444"/>
      <c r="BT12" s="444"/>
      <c r="BU12" s="445"/>
      <c r="BV12" s="443">
        <v>755907</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107603</v>
      </c>
      <c r="S13" s="528"/>
      <c r="T13" s="528"/>
      <c r="U13" s="528"/>
      <c r="V13" s="529"/>
      <c r="W13" s="459" t="s">
        <v>131</v>
      </c>
      <c r="X13" s="460"/>
      <c r="Y13" s="460"/>
      <c r="Z13" s="460"/>
      <c r="AA13" s="460"/>
      <c r="AB13" s="450"/>
      <c r="AC13" s="494">
        <v>882</v>
      </c>
      <c r="AD13" s="495"/>
      <c r="AE13" s="495"/>
      <c r="AF13" s="495"/>
      <c r="AG13" s="537"/>
      <c r="AH13" s="494">
        <v>988</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-165915</v>
      </c>
      <c r="BO13" s="444"/>
      <c r="BP13" s="444"/>
      <c r="BQ13" s="444"/>
      <c r="BR13" s="444"/>
      <c r="BS13" s="444"/>
      <c r="BT13" s="444"/>
      <c r="BU13" s="445"/>
      <c r="BV13" s="443">
        <v>542893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7.6</v>
      </c>
      <c r="CU13" s="441"/>
      <c r="CV13" s="441"/>
      <c r="CW13" s="441"/>
      <c r="CX13" s="441"/>
      <c r="CY13" s="441"/>
      <c r="CZ13" s="441"/>
      <c r="DA13" s="442"/>
      <c r="DB13" s="440">
        <v>6.9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111648</v>
      </c>
      <c r="S14" s="528"/>
      <c r="T14" s="528"/>
      <c r="U14" s="528"/>
      <c r="V14" s="529"/>
      <c r="W14" s="433"/>
      <c r="X14" s="434"/>
      <c r="Y14" s="434"/>
      <c r="Z14" s="434"/>
      <c r="AA14" s="434"/>
      <c r="AB14" s="423"/>
      <c r="AC14" s="530">
        <v>1.6</v>
      </c>
      <c r="AD14" s="531"/>
      <c r="AE14" s="531"/>
      <c r="AF14" s="531"/>
      <c r="AG14" s="532"/>
      <c r="AH14" s="530">
        <v>1.9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59</v>
      </c>
      <c r="CU14" s="542"/>
      <c r="CV14" s="542"/>
      <c r="CW14" s="542"/>
      <c r="CX14" s="542"/>
      <c r="CY14" s="542"/>
      <c r="CZ14" s="542"/>
      <c r="DA14" s="543"/>
      <c r="DB14" s="541">
        <v>56.1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108502</v>
      </c>
      <c r="S15" s="528"/>
      <c r="T15" s="528"/>
      <c r="U15" s="528"/>
      <c r="V15" s="529"/>
      <c r="W15" s="459" t="s">
        <v>137</v>
      </c>
      <c r="X15" s="460"/>
      <c r="Y15" s="460"/>
      <c r="Z15" s="460"/>
      <c r="AA15" s="460"/>
      <c r="AB15" s="450"/>
      <c r="AC15" s="494">
        <v>18526</v>
      </c>
      <c r="AD15" s="495"/>
      <c r="AE15" s="495"/>
      <c r="AF15" s="495"/>
      <c r="AG15" s="537"/>
      <c r="AH15" s="494">
        <v>18802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16477863</v>
      </c>
      <c r="BO15" s="407"/>
      <c r="BP15" s="407"/>
      <c r="BQ15" s="407"/>
      <c r="BR15" s="407"/>
      <c r="BS15" s="407"/>
      <c r="BT15" s="407"/>
      <c r="BU15" s="408"/>
      <c r="BV15" s="406">
        <v>15622833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34.5</v>
      </c>
      <c r="AD16" s="531"/>
      <c r="AE16" s="531"/>
      <c r="AF16" s="531"/>
      <c r="AG16" s="532"/>
      <c r="AH16" s="530">
        <v>35.200000000000003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21584367</v>
      </c>
      <c r="BO16" s="444"/>
      <c r="BP16" s="444"/>
      <c r="BQ16" s="444"/>
      <c r="BR16" s="444"/>
      <c r="BS16" s="444"/>
      <c r="BT16" s="444"/>
      <c r="BU16" s="445"/>
      <c r="BV16" s="443">
        <v>21011507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34325</v>
      </c>
      <c r="AD17" s="495"/>
      <c r="AE17" s="495"/>
      <c r="AF17" s="495"/>
      <c r="AG17" s="537"/>
      <c r="AH17" s="494">
        <v>33569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20976355</v>
      </c>
      <c r="BO17" s="444"/>
      <c r="BP17" s="444"/>
      <c r="BQ17" s="444"/>
      <c r="BR17" s="444"/>
      <c r="BS17" s="444"/>
      <c r="BT17" s="444"/>
      <c r="BU17" s="445"/>
      <c r="BV17" s="443">
        <v>19857910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196.87</v>
      </c>
      <c r="M18" s="567"/>
      <c r="N18" s="567"/>
      <c r="O18" s="567"/>
      <c r="P18" s="567"/>
      <c r="Q18" s="567"/>
      <c r="R18" s="568"/>
      <c r="S18" s="568"/>
      <c r="T18" s="568"/>
      <c r="U18" s="568"/>
      <c r="V18" s="569"/>
      <c r="W18" s="461"/>
      <c r="X18" s="462"/>
      <c r="Y18" s="462"/>
      <c r="Z18" s="462"/>
      <c r="AA18" s="462"/>
      <c r="AB18" s="453"/>
      <c r="AC18" s="570">
        <v>63.9</v>
      </c>
      <c r="AD18" s="571"/>
      <c r="AE18" s="571"/>
      <c r="AF18" s="571"/>
      <c r="AG18" s="572"/>
      <c r="AH18" s="570">
        <v>62.9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26340642</v>
      </c>
      <c r="BO18" s="444"/>
      <c r="BP18" s="444"/>
      <c r="BQ18" s="444"/>
      <c r="BR18" s="444"/>
      <c r="BS18" s="444"/>
      <c r="BT18" s="444"/>
      <c r="BU18" s="445"/>
      <c r="BV18" s="443">
        <v>25610959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577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35031030</v>
      </c>
      <c r="BO19" s="444"/>
      <c r="BP19" s="444"/>
      <c r="BQ19" s="444"/>
      <c r="BR19" s="444"/>
      <c r="BS19" s="444"/>
      <c r="BT19" s="444"/>
      <c r="BU19" s="445"/>
      <c r="BV19" s="443">
        <v>33968618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48212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53078298</v>
      </c>
      <c r="BO22" s="407"/>
      <c r="BP22" s="407"/>
      <c r="BQ22" s="407"/>
      <c r="BR22" s="407"/>
      <c r="BS22" s="407"/>
      <c r="BT22" s="407"/>
      <c r="BU22" s="408"/>
      <c r="BV22" s="406">
        <v>53707806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17641136</v>
      </c>
      <c r="BO23" s="444"/>
      <c r="BP23" s="444"/>
      <c r="BQ23" s="444"/>
      <c r="BR23" s="444"/>
      <c r="BS23" s="444"/>
      <c r="BT23" s="444"/>
      <c r="BU23" s="445"/>
      <c r="BV23" s="443">
        <v>18744482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9250</v>
      </c>
      <c r="R24" s="495"/>
      <c r="S24" s="495"/>
      <c r="T24" s="495"/>
      <c r="U24" s="495"/>
      <c r="V24" s="537"/>
      <c r="W24" s="589"/>
      <c r="X24" s="590"/>
      <c r="Y24" s="591"/>
      <c r="Z24" s="493" t="s">
        <v>162</v>
      </c>
      <c r="AA24" s="473"/>
      <c r="AB24" s="473"/>
      <c r="AC24" s="473"/>
      <c r="AD24" s="473"/>
      <c r="AE24" s="473"/>
      <c r="AF24" s="473"/>
      <c r="AG24" s="474"/>
      <c r="AH24" s="494">
        <v>835</v>
      </c>
      <c r="AI24" s="495"/>
      <c r="AJ24" s="495"/>
      <c r="AK24" s="495"/>
      <c r="AL24" s="537"/>
      <c r="AM24" s="494">
        <v>2462415</v>
      </c>
      <c r="AN24" s="495"/>
      <c r="AO24" s="495"/>
      <c r="AP24" s="495"/>
      <c r="AQ24" s="495"/>
      <c r="AR24" s="537"/>
      <c r="AS24" s="494">
        <v>2949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34318027</v>
      </c>
      <c r="BO24" s="444"/>
      <c r="BP24" s="444"/>
      <c r="BQ24" s="444"/>
      <c r="BR24" s="444"/>
      <c r="BS24" s="444"/>
      <c r="BT24" s="444"/>
      <c r="BU24" s="445"/>
      <c r="BV24" s="443">
        <v>33522765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7700</v>
      </c>
      <c r="R25" s="495"/>
      <c r="S25" s="495"/>
      <c r="T25" s="495"/>
      <c r="U25" s="495"/>
      <c r="V25" s="537"/>
      <c r="W25" s="589"/>
      <c r="X25" s="590"/>
      <c r="Y25" s="591"/>
      <c r="Z25" s="493" t="s">
        <v>165</v>
      </c>
      <c r="AA25" s="473"/>
      <c r="AB25" s="473"/>
      <c r="AC25" s="473"/>
      <c r="AD25" s="473"/>
      <c r="AE25" s="473"/>
      <c r="AF25" s="473"/>
      <c r="AG25" s="474"/>
      <c r="AH25" s="494">
        <v>167</v>
      </c>
      <c r="AI25" s="495"/>
      <c r="AJ25" s="495"/>
      <c r="AK25" s="495"/>
      <c r="AL25" s="537"/>
      <c r="AM25" s="494">
        <v>476618</v>
      </c>
      <c r="AN25" s="495"/>
      <c r="AO25" s="495"/>
      <c r="AP25" s="495"/>
      <c r="AQ25" s="495"/>
      <c r="AR25" s="537"/>
      <c r="AS25" s="494">
        <v>2854</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8910272</v>
      </c>
      <c r="BO25" s="407"/>
      <c r="BP25" s="407"/>
      <c r="BQ25" s="407"/>
      <c r="BR25" s="407"/>
      <c r="BS25" s="407"/>
      <c r="BT25" s="407"/>
      <c r="BU25" s="408"/>
      <c r="BV25" s="406">
        <v>11699242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7050</v>
      </c>
      <c r="R26" s="495"/>
      <c r="S26" s="495"/>
      <c r="T26" s="495"/>
      <c r="U26" s="495"/>
      <c r="V26" s="537"/>
      <c r="W26" s="589"/>
      <c r="X26" s="590"/>
      <c r="Y26" s="591"/>
      <c r="Z26" s="493" t="s">
        <v>168</v>
      </c>
      <c r="AA26" s="595"/>
      <c r="AB26" s="595"/>
      <c r="AC26" s="595"/>
      <c r="AD26" s="595"/>
      <c r="AE26" s="595"/>
      <c r="AF26" s="595"/>
      <c r="AG26" s="596"/>
      <c r="AH26" s="494">
        <v>19</v>
      </c>
      <c r="AI26" s="495"/>
      <c r="AJ26" s="495"/>
      <c r="AK26" s="495"/>
      <c r="AL26" s="537"/>
      <c r="AM26" s="494">
        <v>63954</v>
      </c>
      <c r="AN26" s="495"/>
      <c r="AO26" s="495"/>
      <c r="AP26" s="495"/>
      <c r="AQ26" s="495"/>
      <c r="AR26" s="537"/>
      <c r="AS26" s="494">
        <v>3366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5340</v>
      </c>
      <c r="R27" s="495"/>
      <c r="S27" s="495"/>
      <c r="T27" s="495"/>
      <c r="U27" s="495"/>
      <c r="V27" s="537"/>
      <c r="W27" s="589"/>
      <c r="X27" s="590"/>
      <c r="Y27" s="591"/>
      <c r="Z27" s="493" t="s">
        <v>171</v>
      </c>
      <c r="AA27" s="473"/>
      <c r="AB27" s="473"/>
      <c r="AC27" s="473"/>
      <c r="AD27" s="473"/>
      <c r="AE27" s="473"/>
      <c r="AF27" s="473"/>
      <c r="AG27" s="474"/>
      <c r="AH27" s="494">
        <v>86</v>
      </c>
      <c r="AI27" s="495"/>
      <c r="AJ27" s="495"/>
      <c r="AK27" s="495"/>
      <c r="AL27" s="537"/>
      <c r="AM27" s="494">
        <v>282164</v>
      </c>
      <c r="AN27" s="495"/>
      <c r="AO27" s="495"/>
      <c r="AP27" s="495"/>
      <c r="AQ27" s="495"/>
      <c r="AR27" s="537"/>
      <c r="AS27" s="494">
        <v>3281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1163943</v>
      </c>
      <c r="BO27" s="563"/>
      <c r="BP27" s="563"/>
      <c r="BQ27" s="563"/>
      <c r="BR27" s="563"/>
      <c r="BS27" s="563"/>
      <c r="BT27" s="563"/>
      <c r="BU27" s="564"/>
      <c r="BV27" s="562">
        <v>1163943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4540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3068973</v>
      </c>
      <c r="BO28" s="407"/>
      <c r="BP28" s="407"/>
      <c r="BQ28" s="407"/>
      <c r="BR28" s="407"/>
      <c r="BS28" s="407"/>
      <c r="BT28" s="407"/>
      <c r="BU28" s="408"/>
      <c r="BV28" s="406">
        <v>3160577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22</v>
      </c>
      <c r="M29" s="495"/>
      <c r="N29" s="495"/>
      <c r="O29" s="495"/>
      <c r="P29" s="537"/>
      <c r="Q29" s="494">
        <v>4050</v>
      </c>
      <c r="R29" s="495"/>
      <c r="S29" s="495"/>
      <c r="T29" s="495"/>
      <c r="U29" s="495"/>
      <c r="V29" s="537"/>
      <c r="W29" s="592"/>
      <c r="X29" s="593"/>
      <c r="Y29" s="594"/>
      <c r="Z29" s="493" t="s">
        <v>177</v>
      </c>
      <c r="AA29" s="473"/>
      <c r="AB29" s="473"/>
      <c r="AC29" s="473"/>
      <c r="AD29" s="473"/>
      <c r="AE29" s="473"/>
      <c r="AF29" s="473"/>
      <c r="AG29" s="474"/>
      <c r="AH29" s="494">
        <v>921</v>
      </c>
      <c r="AI29" s="495"/>
      <c r="AJ29" s="495"/>
      <c r="AK29" s="495"/>
      <c r="AL29" s="537"/>
      <c r="AM29" s="494">
        <v>2744579</v>
      </c>
      <c r="AN29" s="495"/>
      <c r="AO29" s="495"/>
      <c r="AP29" s="495"/>
      <c r="AQ29" s="495"/>
      <c r="AR29" s="537"/>
      <c r="AS29" s="494">
        <v>2980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487978</v>
      </c>
      <c r="BO29" s="444"/>
      <c r="BP29" s="444"/>
      <c r="BQ29" s="444"/>
      <c r="BR29" s="444"/>
      <c r="BS29" s="444"/>
      <c r="BT29" s="444"/>
      <c r="BU29" s="445"/>
      <c r="BV29" s="443">
        <v>487968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3987732</v>
      </c>
      <c r="BO30" s="563"/>
      <c r="BP30" s="563"/>
      <c r="BQ30" s="563"/>
      <c r="BR30" s="563"/>
      <c r="BS30" s="563"/>
      <c r="BT30" s="563"/>
      <c r="BU30" s="564"/>
      <c r="BV30" s="562">
        <v>3869270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彦根愛知犬上広域行政組合（一般会計）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夢京橋</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休日急病診療所事業特別会計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彦根市犬上郡営林組合（一般会計）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彦根総合地方卸売市場</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彦根市米原市山林組合（一般会計）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四番町スクエア</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滋賀県市町村職員研修センター（一般会計）</v>
      </c>
      <c r="BZ37" s="634"/>
      <c r="CA37" s="634"/>
      <c r="CB37" s="634"/>
      <c r="CC37" s="634"/>
      <c r="CD37" s="634"/>
      <c r="CE37" s="634"/>
      <c r="CF37" s="634"/>
      <c r="CG37" s="634"/>
      <c r="CH37" s="634"/>
      <c r="CI37" s="634"/>
      <c r="CJ37" s="634"/>
      <c r="CK37" s="634"/>
      <c r="CL37" s="634"/>
      <c r="CM37" s="634"/>
      <c r="CN37" s="181"/>
      <c r="CO37" s="633">
        <f t="shared" si="3"/>
        <v>22</v>
      </c>
      <c r="CP37" s="633"/>
      <c r="CQ37" s="634" t="str">
        <f>IF('各会計、関係団体の財政状況及び健全化判断比率'!BS10="","",'各会計、関係団体の財政状況及び健全化判断比率'!BS10)</f>
        <v>彦根市事業公社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滋賀県後期高齢者医療広域連合（一般会計）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滋賀県後期高齢者医療広域連合（後期高齢者医療特別会計）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大滝山林組合（一般会計）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大滝山林組合（林産物栽培特別会計）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大滝山林組合（高取山森林空間利活用特別会計）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D+JVgyVA8S3xBMBpn/kMcTAZYQM8+av3qraOm6ERGH/1JRca+JNHHEf+wv5eWWScvgZCbjrfzm/aX1lMewCWQQ==" saltValue="ONKauNyTGfUJXC+r92gT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4857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535</v>
      </c>
      <c r="D34" s="1187"/>
      <c r="E34" s="1188"/>
      <c r="F34" s="32">
        <v>5.48</v>
      </c>
      <c r="G34" s="33">
        <v>11.61</v>
      </c>
      <c r="H34" s="33">
        <v>17.03</v>
      </c>
      <c r="I34" s="33">
        <v>22.66</v>
      </c>
      <c r="J34" s="34">
        <v>22.95</v>
      </c>
      <c r="K34" s="22"/>
      <c r="L34" s="22"/>
      <c r="M34" s="22"/>
      <c r="N34" s="22"/>
      <c r="O34" s="22"/>
      <c r="P34" s="22"/>
    </row>
    <row r="35" spans="1:16" ht="39" customHeight="1" x14ac:dyDescent="0.15">
      <c r="A35" s="22"/>
      <c r="B35" s="35"/>
      <c r="C35" s="1181" t="s">
        <v>536</v>
      </c>
      <c r="D35" s="1182"/>
      <c r="E35" s="1183"/>
      <c r="F35" s="36">
        <v>17.21</v>
      </c>
      <c r="G35" s="37">
        <v>15.29</v>
      </c>
      <c r="H35" s="37">
        <v>14.19</v>
      </c>
      <c r="I35" s="37">
        <v>14.4</v>
      </c>
      <c r="J35" s="38">
        <v>14.42</v>
      </c>
      <c r="K35" s="22"/>
      <c r="L35" s="22"/>
      <c r="M35" s="22"/>
      <c r="N35" s="22"/>
      <c r="O35" s="22"/>
      <c r="P35" s="22"/>
    </row>
    <row r="36" spans="1:16" ht="39" customHeight="1" x14ac:dyDescent="0.15">
      <c r="A36" s="22"/>
      <c r="B36" s="35"/>
      <c r="C36" s="1181" t="s">
        <v>537</v>
      </c>
      <c r="D36" s="1182"/>
      <c r="E36" s="1183"/>
      <c r="F36" s="36">
        <v>4.4800000000000004</v>
      </c>
      <c r="G36" s="37">
        <v>2.62</v>
      </c>
      <c r="H36" s="37">
        <v>8.44</v>
      </c>
      <c r="I36" s="37">
        <v>8.9600000000000009</v>
      </c>
      <c r="J36" s="38">
        <v>8.5399999999999991</v>
      </c>
      <c r="K36" s="22"/>
      <c r="L36" s="22"/>
      <c r="M36" s="22"/>
      <c r="N36" s="22"/>
      <c r="O36" s="22"/>
      <c r="P36" s="22"/>
    </row>
    <row r="37" spans="1:16" ht="39" customHeight="1" x14ac:dyDescent="0.15">
      <c r="A37" s="22"/>
      <c r="B37" s="35"/>
      <c r="C37" s="1181" t="s">
        <v>538</v>
      </c>
      <c r="D37" s="1182"/>
      <c r="E37" s="1183"/>
      <c r="F37" s="36" t="s">
        <v>490</v>
      </c>
      <c r="G37" s="37">
        <v>2.5</v>
      </c>
      <c r="H37" s="37">
        <v>3.24</v>
      </c>
      <c r="I37" s="37">
        <v>3.99</v>
      </c>
      <c r="J37" s="38">
        <v>4.63</v>
      </c>
      <c r="K37" s="22"/>
      <c r="L37" s="22"/>
      <c r="M37" s="22"/>
      <c r="N37" s="22"/>
      <c r="O37" s="22"/>
      <c r="P37" s="22"/>
    </row>
    <row r="38" spans="1:16" ht="39" customHeight="1" x14ac:dyDescent="0.15">
      <c r="A38" s="22"/>
      <c r="B38" s="35"/>
      <c r="C38" s="1181" t="s">
        <v>539</v>
      </c>
      <c r="D38" s="1182"/>
      <c r="E38" s="1183"/>
      <c r="F38" s="36">
        <v>0.18</v>
      </c>
      <c r="G38" s="37">
        <v>0.12</v>
      </c>
      <c r="H38" s="37">
        <v>0.43</v>
      </c>
      <c r="I38" s="37">
        <v>0.18</v>
      </c>
      <c r="J38" s="38">
        <v>0.14000000000000001</v>
      </c>
      <c r="K38" s="22"/>
      <c r="L38" s="22"/>
      <c r="M38" s="22"/>
      <c r="N38" s="22"/>
      <c r="O38" s="22"/>
      <c r="P38" s="22"/>
    </row>
    <row r="39" spans="1:16" ht="39" customHeight="1" x14ac:dyDescent="0.15">
      <c r="A39" s="22"/>
      <c r="B39" s="35"/>
      <c r="C39" s="1181" t="s">
        <v>540</v>
      </c>
      <c r="D39" s="1182"/>
      <c r="E39" s="1183"/>
      <c r="F39" s="36">
        <v>7.0000000000000007E-2</v>
      </c>
      <c r="G39" s="37">
        <v>0.08</v>
      </c>
      <c r="H39" s="37">
        <v>7.0000000000000007E-2</v>
      </c>
      <c r="I39" s="37">
        <v>0.09</v>
      </c>
      <c r="J39" s="38">
        <v>0.1</v>
      </c>
      <c r="K39" s="22"/>
      <c r="L39" s="22"/>
      <c r="M39" s="22"/>
      <c r="N39" s="22"/>
      <c r="O39" s="22"/>
      <c r="P39" s="22"/>
    </row>
    <row r="40" spans="1:16" ht="39" customHeight="1" x14ac:dyDescent="0.15">
      <c r="A40" s="22"/>
      <c r="B40" s="35"/>
      <c r="C40" s="1181" t="s">
        <v>541</v>
      </c>
      <c r="D40" s="1182"/>
      <c r="E40" s="1183"/>
      <c r="F40" s="36">
        <v>0.06</v>
      </c>
      <c r="G40" s="37">
        <v>0</v>
      </c>
      <c r="H40" s="37">
        <v>0</v>
      </c>
      <c r="I40" s="37">
        <v>0.13</v>
      </c>
      <c r="J40" s="38">
        <v>0.08</v>
      </c>
      <c r="K40" s="22"/>
      <c r="L40" s="22"/>
      <c r="M40" s="22"/>
      <c r="N40" s="22"/>
      <c r="O40" s="22"/>
      <c r="P40" s="22"/>
    </row>
    <row r="41" spans="1:16" ht="39" customHeight="1" x14ac:dyDescent="0.15">
      <c r="A41" s="22"/>
      <c r="B41" s="35"/>
      <c r="C41" s="1181" t="s">
        <v>542</v>
      </c>
      <c r="D41" s="1182"/>
      <c r="E41" s="1183"/>
      <c r="F41" s="36">
        <v>0</v>
      </c>
      <c r="G41" s="37">
        <v>0</v>
      </c>
      <c r="H41" s="37">
        <v>0</v>
      </c>
      <c r="I41" s="37">
        <v>0</v>
      </c>
      <c r="J41" s="38">
        <v>0.05</v>
      </c>
      <c r="K41" s="22"/>
      <c r="L41" s="22"/>
      <c r="M41" s="22"/>
      <c r="N41" s="22"/>
      <c r="O41" s="22"/>
      <c r="P41" s="22"/>
    </row>
    <row r="42" spans="1:16" ht="39" customHeight="1" x14ac:dyDescent="0.15">
      <c r="A42" s="22"/>
      <c r="B42" s="39"/>
      <c r="C42" s="1181" t="s">
        <v>543</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544</v>
      </c>
      <c r="D43" s="1185"/>
      <c r="E43" s="1186"/>
      <c r="F43" s="41">
        <v>0.44</v>
      </c>
      <c r="G43" s="42">
        <v>0</v>
      </c>
      <c r="H43" s="42">
        <v>0.28000000000000003</v>
      </c>
      <c r="I43" s="42">
        <v>0.41</v>
      </c>
      <c r="J43" s="43">
        <v>0.04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kMYD4g7uGeleCH+wxfe38EMIiJlwXkAXRRJCpmTkjIRnZSWW2rGQPFvhcAgWe1RIizCervWffq+JXATXQ9Wdg==" saltValue="nH1inytBMZQ8oh45NtNJ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3"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3457</v>
      </c>
      <c r="L45" s="60">
        <v>3491</v>
      </c>
      <c r="M45" s="60">
        <v>3687</v>
      </c>
      <c r="N45" s="60">
        <v>3883</v>
      </c>
      <c r="O45" s="61">
        <v>4221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2898</v>
      </c>
      <c r="L48" s="64">
        <v>2938</v>
      </c>
      <c r="M48" s="64">
        <v>2753</v>
      </c>
      <c r="N48" s="64">
        <v>2918</v>
      </c>
      <c r="O48" s="65">
        <v>2850</v>
      </c>
      <c r="P48" s="48"/>
      <c r="Q48" s="48"/>
      <c r="R48" s="48"/>
      <c r="S48" s="48"/>
      <c r="T48" s="48"/>
      <c r="U48" s="48"/>
    </row>
    <row r="49" spans="1:21" ht="30.75" customHeight="1" x14ac:dyDescent="0.15">
      <c r="A49" s="48"/>
      <c r="B49" s="1191"/>
      <c r="C49" s="1192"/>
      <c r="D49" s="62"/>
      <c r="E49" s="1197" t="s">
        <v>14</v>
      </c>
      <c r="F49" s="1197"/>
      <c r="G49" s="1197"/>
      <c r="H49" s="1197"/>
      <c r="I49" s="1197"/>
      <c r="J49" s="1198"/>
      <c r="K49" s="63">
        <v>1</v>
      </c>
      <c r="L49" s="64">
        <v>1</v>
      </c>
      <c r="M49" s="64">
        <v>0</v>
      </c>
      <c r="N49" s="64">
        <v>0</v>
      </c>
      <c r="O49" s="65">
        <v>0</v>
      </c>
      <c r="P49" s="48"/>
      <c r="Q49" s="48"/>
      <c r="R49" s="48"/>
      <c r="S49" s="48"/>
      <c r="T49" s="48"/>
      <c r="U49" s="48"/>
    </row>
    <row r="50" spans="1:21" ht="30.75" customHeight="1" x14ac:dyDescent="0.15">
      <c r="A50" s="48"/>
      <c r="B50" s="1191"/>
      <c r="C50" s="1192"/>
      <c r="D50" s="62"/>
      <c r="E50" s="1197" t="s">
        <v>15</v>
      </c>
      <c r="F50" s="1197"/>
      <c r="G50" s="1197"/>
      <c r="H50" s="1197"/>
      <c r="I50" s="1197"/>
      <c r="J50" s="1198"/>
      <c r="K50" s="63">
        <v>2</v>
      </c>
      <c r="L50" s="64">
        <v>2</v>
      </c>
      <c r="M50" s="64">
        <v>2</v>
      </c>
      <c r="N50" s="64" t="s">
        <v>490</v>
      </c>
      <c r="O50" s="65" t="s">
        <v>490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v>4</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5253</v>
      </c>
      <c r="L52" s="64">
        <v>5069</v>
      </c>
      <c r="M52" s="64">
        <v>5019</v>
      </c>
      <c r="N52" s="64">
        <v>4999</v>
      </c>
      <c r="O52" s="65">
        <v>5197</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1105</v>
      </c>
      <c r="L53" s="69">
        <v>1367</v>
      </c>
      <c r="M53" s="69">
        <v>1423</v>
      </c>
      <c r="N53" s="69">
        <v>1802</v>
      </c>
      <c r="O53" s="70">
        <v>1874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550</v>
      </c>
      <c r="L58" s="84" t="s">
        <v>550</v>
      </c>
      <c r="M58" s="84" t="s">
        <v>550</v>
      </c>
      <c r="N58" s="84" t="s">
        <v>550</v>
      </c>
      <c r="O58" s="85" t="s">
        <v>550</v>
      </c>
    </row>
    <row r="59" spans="1:21" ht="31.5" customHeight="1" x14ac:dyDescent="0.15">
      <c r="B59" s="1207"/>
      <c r="C59" s="1208"/>
      <c r="D59" s="1214" t="s">
        <v>26</v>
      </c>
      <c r="E59" s="1215"/>
      <c r="F59" s="1215"/>
      <c r="G59" s="1215"/>
      <c r="H59" s="1215"/>
      <c r="I59" s="1215"/>
      <c r="J59" s="1216"/>
      <c r="K59" s="86" t="s">
        <v>550</v>
      </c>
      <c r="L59" s="87" t="s">
        <v>550</v>
      </c>
      <c r="M59" s="87" t="s">
        <v>550</v>
      </c>
      <c r="N59" s="87" t="s">
        <v>550</v>
      </c>
      <c r="O59" s="88" t="s">
        <v>550</v>
      </c>
    </row>
    <row r="60" spans="1:21" ht="31.5" customHeight="1" thickBot="1" x14ac:dyDescent="0.2">
      <c r="B60" s="1209"/>
      <c r="C60" s="1210"/>
      <c r="D60" s="1217" t="s">
        <v>27</v>
      </c>
      <c r="E60" s="1218"/>
      <c r="F60" s="1218"/>
      <c r="G60" s="1218"/>
      <c r="H60" s="1218"/>
      <c r="I60" s="1218"/>
      <c r="J60" s="1219"/>
      <c r="K60" s="89" t="s">
        <v>550</v>
      </c>
      <c r="L60" s="90" t="s">
        <v>550</v>
      </c>
      <c r="M60" s="90" t="s">
        <v>550</v>
      </c>
      <c r="N60" s="90" t="s">
        <v>550</v>
      </c>
      <c r="O60" s="91" t="s">
        <v>550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2AydnZr2l/xF6rVCUZiscOPVEDX7a7pqxYOO1gUdxKChr3rqmTfjnTFU0A8OrJ1YnSDZEWKXMN+jdEL/K6eBw==" saltValue="TITWIHiFatUCSvquJdf6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41980</v>
      </c>
      <c r="J41" s="356">
        <v>47728</v>
      </c>
      <c r="K41" s="356">
        <v>51504</v>
      </c>
      <c r="L41" s="356">
        <v>53708</v>
      </c>
      <c r="M41" s="357">
        <v>53078</v>
      </c>
    </row>
    <row r="42" spans="2:13" ht="27.75" customHeight="1" x14ac:dyDescent="0.15">
      <c r="B42" s="1222"/>
      <c r="C42" s="1223"/>
      <c r="D42" s="106"/>
      <c r="E42" s="1228" t="s">
        <v>32</v>
      </c>
      <c r="F42" s="1228"/>
      <c r="G42" s="1228"/>
      <c r="H42" s="1229"/>
      <c r="I42" s="358">
        <v>4</v>
      </c>
      <c r="J42" s="359">
        <v>2</v>
      </c>
      <c r="K42" s="359" t="s">
        <v>490</v>
      </c>
      <c r="L42" s="359" t="s">
        <v>490</v>
      </c>
      <c r="M42" s="360" t="s">
        <v>490</v>
      </c>
    </row>
    <row r="43" spans="2:13" ht="27.75" customHeight="1" x14ac:dyDescent="0.15">
      <c r="B43" s="1222"/>
      <c r="C43" s="1223"/>
      <c r="D43" s="106"/>
      <c r="E43" s="1228" t="s">
        <v>33</v>
      </c>
      <c r="F43" s="1228"/>
      <c r="G43" s="1228"/>
      <c r="H43" s="1229"/>
      <c r="I43" s="358">
        <v>35893</v>
      </c>
      <c r="J43" s="359">
        <v>32505</v>
      </c>
      <c r="K43" s="359">
        <v>28998</v>
      </c>
      <c r="L43" s="359">
        <v>28185</v>
      </c>
      <c r="M43" s="360">
        <v>27392</v>
      </c>
    </row>
    <row r="44" spans="2:13" ht="27.75" customHeight="1" x14ac:dyDescent="0.15">
      <c r="B44" s="1222"/>
      <c r="C44" s="1223"/>
      <c r="D44" s="106"/>
      <c r="E44" s="1228" t="s">
        <v>34</v>
      </c>
      <c r="F44" s="1228"/>
      <c r="G44" s="1228"/>
      <c r="H44" s="1229"/>
      <c r="I44" s="358">
        <v>2</v>
      </c>
      <c r="J44" s="359">
        <v>1</v>
      </c>
      <c r="K44" s="359">
        <v>1</v>
      </c>
      <c r="L44" s="359">
        <v>0</v>
      </c>
      <c r="M44" s="360">
        <v>0</v>
      </c>
    </row>
    <row r="45" spans="2:13" ht="27.75" customHeight="1" x14ac:dyDescent="0.15">
      <c r="B45" s="1222"/>
      <c r="C45" s="1223"/>
      <c r="D45" s="106"/>
      <c r="E45" s="1228" t="s">
        <v>35</v>
      </c>
      <c r="F45" s="1228"/>
      <c r="G45" s="1228"/>
      <c r="H45" s="1229"/>
      <c r="I45" s="358">
        <v>5417</v>
      </c>
      <c r="J45" s="359">
        <v>5005</v>
      </c>
      <c r="K45" s="359">
        <v>4979</v>
      </c>
      <c r="L45" s="359">
        <v>5004</v>
      </c>
      <c r="M45" s="360">
        <v>5397</v>
      </c>
    </row>
    <row r="46" spans="2:13" ht="27.75" customHeight="1" x14ac:dyDescent="0.15">
      <c r="B46" s="1222"/>
      <c r="C46" s="1223"/>
      <c r="D46" s="107"/>
      <c r="E46" s="1228" t="s">
        <v>36</v>
      </c>
      <c r="F46" s="1228"/>
      <c r="G46" s="1228"/>
      <c r="H46" s="1229"/>
      <c r="I46" s="358">
        <v>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8464</v>
      </c>
      <c r="J50" s="359">
        <v>8019</v>
      </c>
      <c r="K50" s="359">
        <v>8692</v>
      </c>
      <c r="L50" s="359">
        <v>9389</v>
      </c>
      <c r="M50" s="360">
        <v>9199</v>
      </c>
    </row>
    <row r="51" spans="2:13" ht="27.75" customHeight="1" x14ac:dyDescent="0.15">
      <c r="B51" s="1222"/>
      <c r="C51" s="1223"/>
      <c r="D51" s="106"/>
      <c r="E51" s="1228" t="s">
        <v>42</v>
      </c>
      <c r="F51" s="1228"/>
      <c r="G51" s="1228"/>
      <c r="H51" s="1229"/>
      <c r="I51" s="358">
        <v>12753</v>
      </c>
      <c r="J51" s="359">
        <v>12373</v>
      </c>
      <c r="K51" s="359">
        <v>11710</v>
      </c>
      <c r="L51" s="359">
        <v>11639</v>
      </c>
      <c r="M51" s="360">
        <v>11605</v>
      </c>
    </row>
    <row r="52" spans="2:13" ht="27.75" customHeight="1" x14ac:dyDescent="0.15">
      <c r="B52" s="1224"/>
      <c r="C52" s="1225"/>
      <c r="D52" s="106"/>
      <c r="E52" s="1228" t="s">
        <v>43</v>
      </c>
      <c r="F52" s="1228"/>
      <c r="G52" s="1228"/>
      <c r="H52" s="1229"/>
      <c r="I52" s="358">
        <v>53208</v>
      </c>
      <c r="J52" s="359">
        <v>54842</v>
      </c>
      <c r="K52" s="359">
        <v>54353</v>
      </c>
      <c r="L52" s="359">
        <v>53548</v>
      </c>
      <c r="M52" s="360">
        <v>51878</v>
      </c>
    </row>
    <row r="53" spans="2:13" ht="27.75" customHeight="1" thickBot="1" x14ac:dyDescent="0.2">
      <c r="B53" s="1235" t="s">
        <v>19</v>
      </c>
      <c r="C53" s="1236"/>
      <c r="D53" s="110"/>
      <c r="E53" s="1237" t="s">
        <v>44</v>
      </c>
      <c r="F53" s="1237"/>
      <c r="G53" s="1237"/>
      <c r="H53" s="1238"/>
      <c r="I53" s="361">
        <v>8871</v>
      </c>
      <c r="J53" s="362">
        <v>10006</v>
      </c>
      <c r="K53" s="362">
        <v>10727</v>
      </c>
      <c r="L53" s="362">
        <v>12321</v>
      </c>
      <c r="M53" s="363">
        <v>13185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x4Tlw17PeNjcxeZu6FLdJ24pV+D/mX4/Q3cpTqk8pLMlp95YeZR21uolD4teGaFXoS1+E42TN17oNVaQOC7gA==" saltValue="P/hJNjMxqtYS7wD9y/BS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64"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4" t="s">
        <v>46</v>
      </c>
      <c r="D55" s="1244"/>
      <c r="E55" s="1245"/>
      <c r="F55" s="122">
        <v>2716</v>
      </c>
      <c r="G55" s="122">
        <v>3161</v>
      </c>
      <c r="H55" s="123">
        <v>3069</v>
      </c>
    </row>
    <row r="56" spans="2:8" ht="52.5" customHeight="1" x14ac:dyDescent="0.15">
      <c r="B56" s="124"/>
      <c r="C56" s="1246" t="s">
        <v>47</v>
      </c>
      <c r="D56" s="1246"/>
      <c r="E56" s="1247"/>
      <c r="F56" s="125">
        <v>488</v>
      </c>
      <c r="G56" s="125">
        <v>488</v>
      </c>
      <c r="H56" s="126">
        <v>488</v>
      </c>
    </row>
    <row r="57" spans="2:8" ht="53.25" customHeight="1" x14ac:dyDescent="0.15">
      <c r="B57" s="124"/>
      <c r="C57" s="1248" t="s">
        <v>48</v>
      </c>
      <c r="D57" s="1248"/>
      <c r="E57" s="1249"/>
      <c r="F57" s="127">
        <v>3859</v>
      </c>
      <c r="G57" s="127">
        <v>3869</v>
      </c>
      <c r="H57" s="128">
        <v>3988</v>
      </c>
    </row>
    <row r="58" spans="2:8" ht="45.75" customHeight="1" x14ac:dyDescent="0.15">
      <c r="B58" s="129"/>
      <c r="C58" s="1250" t="s">
        <v>552</v>
      </c>
      <c r="D58" s="1251"/>
      <c r="E58" s="1252"/>
      <c r="F58" s="130">
        <v>1519</v>
      </c>
      <c r="G58" s="130">
        <v>1522</v>
      </c>
      <c r="H58" s="131">
        <v>1486</v>
      </c>
    </row>
    <row r="59" spans="2:8" ht="45.75" customHeight="1" x14ac:dyDescent="0.15">
      <c r="B59" s="129"/>
      <c r="C59" s="1250" t="s">
        <v>555</v>
      </c>
      <c r="D59" s="1251"/>
      <c r="E59" s="1252"/>
      <c r="F59" s="130">
        <v>471</v>
      </c>
      <c r="G59" s="130">
        <v>485</v>
      </c>
      <c r="H59" s="131">
        <v>604</v>
      </c>
    </row>
    <row r="60" spans="2:8" ht="45.75" customHeight="1" x14ac:dyDescent="0.15">
      <c r="B60" s="129"/>
      <c r="C60" s="1250" t="s">
        <v>553</v>
      </c>
      <c r="D60" s="1251"/>
      <c r="E60" s="1252"/>
      <c r="F60" s="130">
        <v>338</v>
      </c>
      <c r="G60" s="130">
        <v>396</v>
      </c>
      <c r="H60" s="131">
        <v>418</v>
      </c>
    </row>
    <row r="61" spans="2:8" ht="45.75" customHeight="1" x14ac:dyDescent="0.15">
      <c r="B61" s="129"/>
      <c r="C61" s="1250" t="s">
        <v>554</v>
      </c>
      <c r="D61" s="1251"/>
      <c r="E61" s="1252"/>
      <c r="F61" s="130">
        <v>309</v>
      </c>
      <c r="G61" s="130">
        <v>325</v>
      </c>
      <c r="H61" s="131">
        <v>348</v>
      </c>
    </row>
    <row r="62" spans="2:8" ht="45.75" customHeight="1" thickBot="1" x14ac:dyDescent="0.2">
      <c r="B62" s="132"/>
      <c r="C62" s="1239" t="s">
        <v>556</v>
      </c>
      <c r="D62" s="1240"/>
      <c r="E62" s="1241"/>
      <c r="F62" s="133">
        <v>201</v>
      </c>
      <c r="G62" s="133">
        <v>251</v>
      </c>
      <c r="H62" s="134">
        <v>301</v>
      </c>
    </row>
    <row r="63" spans="2:8" ht="52.5" customHeight="1" thickBot="1" x14ac:dyDescent="0.2">
      <c r="B63" s="135"/>
      <c r="C63" s="1242" t="s">
        <v>49</v>
      </c>
      <c r="D63" s="1242"/>
      <c r="E63" s="1243"/>
      <c r="F63" s="136">
        <v>7063</v>
      </c>
      <c r="G63" s="136">
        <v>7518</v>
      </c>
      <c r="H63" s="137">
        <v>7545</v>
      </c>
    </row>
    <row r="64" spans="2:8" x14ac:dyDescent="0.15"/>
  </sheetData>
  <sheetProtection algorithmName="SHA-512" hashValue="WOxMLQNcENBqsiowPc2IGn6fezVSFctYjiYg3Xf4Uf5gYF+iaQnjYQo0OcDV5RTgKmtsQqoAdEp1OfjU7PX2sA==" saltValue="IXtAnCFKkdRHXLua6n8COQ==" spinCount="100000" sheet="1" objects="1" scenarios="1"/>
  <mergeCells count="9">
    <mergeCell ref="C62:E62"/>
    <mergeCell ref="C63:E63"/>
    <mergeCell ref="C55:E55"/>
    <mergeCell ref="C56:E56"/>
    <mergeCell ref="C57:E57"/>
    <mergeCell ref="C58:E58"/>
    <mergeCell ref="C59:E59"/>
    <mergeCell ref="C60:E60"/>
    <mergeCell ref="C61:E61"/>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8F73C-8F18-4596-BAB2-67B3124E41B0}">
  <sheetPr>
    <pageSetUpPr fitToPage="1"/>
  </sheetPr>
  <dimension ref="A1:DE85"/>
  <sheetViews>
    <sheetView showGridLines="0" zoomScale="80" zoomScaleNormal="80" zoomScaleSheetLayoutView="55" workbookViewId="0">
      <selection activeCell="CN53" sqref="CN53:CU54"/>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6" t="s">
        <v>582</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575</v>
      </c>
    </row>
    <row r="50" spans="1:109" x14ac:dyDescent="0.15">
      <c r="B50" s="372"/>
      <c r="G50" s="1253"/>
      <c r="H50" s="1253"/>
      <c r="I50" s="1253"/>
      <c r="J50" s="1253"/>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15">
      <c r="B51" s="372"/>
      <c r="G51" s="1271"/>
      <c r="H51" s="1271"/>
      <c r="I51" s="1275"/>
      <c r="J51" s="1275"/>
      <c r="K51" s="1260"/>
      <c r="L51" s="1260"/>
      <c r="M51" s="1260"/>
      <c r="N51" s="1260"/>
      <c r="AM51" s="381"/>
      <c r="AN51" s="1258" t="s">
        <v>576</v>
      </c>
      <c r="AO51" s="1258"/>
      <c r="AP51" s="1258"/>
      <c r="AQ51" s="1258"/>
      <c r="AR51" s="1258"/>
      <c r="AS51" s="1258"/>
      <c r="AT51" s="1258"/>
      <c r="AU51" s="1258"/>
      <c r="AV51" s="1258"/>
      <c r="AW51" s="1258"/>
      <c r="AX51" s="1258"/>
      <c r="AY51" s="1258"/>
      <c r="AZ51" s="1258"/>
      <c r="BA51" s="1258"/>
      <c r="BB51" s="1258" t="s">
        <v>577</v>
      </c>
      <c r="BC51" s="1258"/>
      <c r="BD51" s="1258"/>
      <c r="BE51" s="1258"/>
      <c r="BF51" s="1258"/>
      <c r="BG51" s="1258"/>
      <c r="BH51" s="1258"/>
      <c r="BI51" s="1258"/>
      <c r="BJ51" s="1258"/>
      <c r="BK51" s="1258"/>
      <c r="BL51" s="1258"/>
      <c r="BM51" s="1258"/>
      <c r="BN51" s="1258"/>
      <c r="BO51" s="1258"/>
      <c r="BP51" s="1270"/>
      <c r="BQ51" s="1255"/>
      <c r="BR51" s="1255"/>
      <c r="BS51" s="1255"/>
      <c r="BT51" s="1255"/>
      <c r="BU51" s="1255"/>
      <c r="BV51" s="1255"/>
      <c r="BW51" s="1255"/>
      <c r="BX51" s="1270"/>
      <c r="BY51" s="1255"/>
      <c r="BZ51" s="1255"/>
      <c r="CA51" s="1255"/>
      <c r="CB51" s="1255"/>
      <c r="CC51" s="1255"/>
      <c r="CD51" s="1255"/>
      <c r="CE51" s="1255"/>
      <c r="CF51" s="1255">
        <v>47.3</v>
      </c>
      <c r="CG51" s="1255"/>
      <c r="CH51" s="1255"/>
      <c r="CI51" s="1255"/>
      <c r="CJ51" s="1255"/>
      <c r="CK51" s="1255"/>
      <c r="CL51" s="1255"/>
      <c r="CM51" s="1255"/>
      <c r="CN51" s="1255">
        <v>56.1</v>
      </c>
      <c r="CO51" s="1255"/>
      <c r="CP51" s="1255"/>
      <c r="CQ51" s="1255"/>
      <c r="CR51" s="1255"/>
      <c r="CS51" s="1255"/>
      <c r="CT51" s="1255"/>
      <c r="CU51" s="1255"/>
      <c r="CV51" s="1255">
        <v>59</v>
      </c>
      <c r="CW51" s="1255"/>
      <c r="CX51" s="1255"/>
      <c r="CY51" s="1255"/>
      <c r="CZ51" s="1255"/>
      <c r="DA51" s="1255"/>
      <c r="DB51" s="1255"/>
      <c r="DC51" s="1255"/>
    </row>
    <row r="52" spans="1:109" x14ac:dyDescent="0.15">
      <c r="B52" s="372"/>
      <c r="G52" s="1271"/>
      <c r="H52" s="1271"/>
      <c r="I52" s="1275"/>
      <c r="J52" s="1275"/>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1"/>
      <c r="H53" s="1271"/>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578</v>
      </c>
      <c r="BC53" s="1258"/>
      <c r="BD53" s="1258"/>
      <c r="BE53" s="1258"/>
      <c r="BF53" s="1258"/>
      <c r="BG53" s="1258"/>
      <c r="BH53" s="1258"/>
      <c r="BI53" s="1258"/>
      <c r="BJ53" s="1258"/>
      <c r="BK53" s="1258"/>
      <c r="BL53" s="1258"/>
      <c r="BM53" s="1258"/>
      <c r="BN53" s="1258"/>
      <c r="BO53" s="1258"/>
      <c r="BP53" s="1270"/>
      <c r="BQ53" s="1255"/>
      <c r="BR53" s="1255"/>
      <c r="BS53" s="1255"/>
      <c r="BT53" s="1255"/>
      <c r="BU53" s="1255"/>
      <c r="BV53" s="1255"/>
      <c r="BW53" s="1255"/>
      <c r="BX53" s="1270"/>
      <c r="BY53" s="1255"/>
      <c r="BZ53" s="1255"/>
      <c r="CA53" s="1255"/>
      <c r="CB53" s="1255"/>
      <c r="CC53" s="1255"/>
      <c r="CD53" s="1255"/>
      <c r="CE53" s="1255"/>
      <c r="CF53" s="1255">
        <v>57</v>
      </c>
      <c r="CG53" s="1255"/>
      <c r="CH53" s="1255"/>
      <c r="CI53" s="1255"/>
      <c r="CJ53" s="1255"/>
      <c r="CK53" s="1255"/>
      <c r="CL53" s="1255"/>
      <c r="CM53" s="1255"/>
      <c r="CN53" s="1255">
        <v>57.2</v>
      </c>
      <c r="CO53" s="1255"/>
      <c r="CP53" s="1255"/>
      <c r="CQ53" s="1255"/>
      <c r="CR53" s="1255"/>
      <c r="CS53" s="1255"/>
      <c r="CT53" s="1255"/>
      <c r="CU53" s="1255"/>
      <c r="CV53" s="1255">
        <v>57.9</v>
      </c>
      <c r="CW53" s="1255"/>
      <c r="CX53" s="1255"/>
      <c r="CY53" s="1255"/>
      <c r="CZ53" s="1255"/>
      <c r="DA53" s="1255"/>
      <c r="DB53" s="1255"/>
      <c r="DC53" s="1255"/>
    </row>
    <row r="54" spans="1:109" x14ac:dyDescent="0.15">
      <c r="A54" s="380"/>
      <c r="B54" s="372"/>
      <c r="G54" s="1271"/>
      <c r="H54" s="1271"/>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579</v>
      </c>
      <c r="AO55" s="1259"/>
      <c r="AP55" s="1259"/>
      <c r="AQ55" s="1259"/>
      <c r="AR55" s="1259"/>
      <c r="AS55" s="1259"/>
      <c r="AT55" s="1259"/>
      <c r="AU55" s="1259"/>
      <c r="AV55" s="1259"/>
      <c r="AW55" s="1259"/>
      <c r="AX55" s="1259"/>
      <c r="AY55" s="1259"/>
      <c r="AZ55" s="1259"/>
      <c r="BA55" s="1259"/>
      <c r="BB55" s="1258" t="s">
        <v>577</v>
      </c>
      <c r="BC55" s="1258"/>
      <c r="BD55" s="1258"/>
      <c r="BE55" s="1258"/>
      <c r="BF55" s="1258"/>
      <c r="BG55" s="1258"/>
      <c r="BH55" s="1258"/>
      <c r="BI55" s="1258"/>
      <c r="BJ55" s="1258"/>
      <c r="BK55" s="1258"/>
      <c r="BL55" s="1258"/>
      <c r="BM55" s="1258"/>
      <c r="BN55" s="1258"/>
      <c r="BO55" s="1258"/>
      <c r="BP55" s="1270"/>
      <c r="BQ55" s="1255"/>
      <c r="BR55" s="1255"/>
      <c r="BS55" s="1255"/>
      <c r="BT55" s="1255"/>
      <c r="BU55" s="1255"/>
      <c r="BV55" s="1255"/>
      <c r="BW55" s="1255"/>
      <c r="BX55" s="1270"/>
      <c r="BY55" s="1255"/>
      <c r="BZ55" s="1255"/>
      <c r="CA55" s="1255"/>
      <c r="CB55" s="1255"/>
      <c r="CC55" s="1255"/>
      <c r="CD55" s="1255"/>
      <c r="CE55" s="1255"/>
      <c r="CF55" s="1255">
        <v>4.0999999999999996</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578</v>
      </c>
      <c r="BC57" s="1258"/>
      <c r="BD57" s="1258"/>
      <c r="BE57" s="1258"/>
      <c r="BF57" s="1258"/>
      <c r="BG57" s="1258"/>
      <c r="BH57" s="1258"/>
      <c r="BI57" s="1258"/>
      <c r="BJ57" s="1258"/>
      <c r="BK57" s="1258"/>
      <c r="BL57" s="1258"/>
      <c r="BM57" s="1258"/>
      <c r="BN57" s="1258"/>
      <c r="BO57" s="1258"/>
      <c r="BP57" s="1270"/>
      <c r="BQ57" s="1255"/>
      <c r="BR57" s="1255"/>
      <c r="BS57" s="1255"/>
      <c r="BT57" s="1255"/>
      <c r="BU57" s="1255"/>
      <c r="BV57" s="1255"/>
      <c r="BW57" s="1255"/>
      <c r="BX57" s="1270"/>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64.400000000000006</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580</v>
      </c>
    </row>
    <row r="64" spans="1:109" x14ac:dyDescent="0.15">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583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575</v>
      </c>
    </row>
    <row r="72" spans="2:107" x14ac:dyDescent="0.15">
      <c r="B72" s="372"/>
      <c r="G72" s="1253"/>
      <c r="H72" s="1253"/>
      <c r="I72" s="1253"/>
      <c r="J72" s="1253"/>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x14ac:dyDescent="0.15">
      <c r="B73" s="372"/>
      <c r="G73" s="1271"/>
      <c r="H73" s="1271"/>
      <c r="I73" s="1271"/>
      <c r="J73" s="1271"/>
      <c r="K73" s="1254"/>
      <c r="L73" s="1254"/>
      <c r="M73" s="1254"/>
      <c r="N73" s="1254"/>
      <c r="AM73" s="381"/>
      <c r="AN73" s="1258" t="s">
        <v>576</v>
      </c>
      <c r="AO73" s="1258"/>
      <c r="AP73" s="1258"/>
      <c r="AQ73" s="1258"/>
      <c r="AR73" s="1258"/>
      <c r="AS73" s="1258"/>
      <c r="AT73" s="1258"/>
      <c r="AU73" s="1258"/>
      <c r="AV73" s="1258"/>
      <c r="AW73" s="1258"/>
      <c r="AX73" s="1258"/>
      <c r="AY73" s="1258"/>
      <c r="AZ73" s="1258"/>
      <c r="BA73" s="1258"/>
      <c r="BB73" s="1258" t="s">
        <v>577</v>
      </c>
      <c r="BC73" s="1258"/>
      <c r="BD73" s="1258"/>
      <c r="BE73" s="1258"/>
      <c r="BF73" s="1258"/>
      <c r="BG73" s="1258"/>
      <c r="BH73" s="1258"/>
      <c r="BI73" s="1258"/>
      <c r="BJ73" s="1258"/>
      <c r="BK73" s="1258"/>
      <c r="BL73" s="1258"/>
      <c r="BM73" s="1258"/>
      <c r="BN73" s="1258"/>
      <c r="BO73" s="1258"/>
      <c r="BP73" s="1255">
        <v>42.9</v>
      </c>
      <c r="BQ73" s="1255"/>
      <c r="BR73" s="1255"/>
      <c r="BS73" s="1255"/>
      <c r="BT73" s="1255"/>
      <c r="BU73" s="1255"/>
      <c r="BV73" s="1255"/>
      <c r="BW73" s="1255"/>
      <c r="BX73" s="1255">
        <v>46.7</v>
      </c>
      <c r="BY73" s="1255"/>
      <c r="BZ73" s="1255"/>
      <c r="CA73" s="1255"/>
      <c r="CB73" s="1255"/>
      <c r="CC73" s="1255"/>
      <c r="CD73" s="1255"/>
      <c r="CE73" s="1255"/>
      <c r="CF73" s="1255">
        <v>47.3</v>
      </c>
      <c r="CG73" s="1255"/>
      <c r="CH73" s="1255"/>
      <c r="CI73" s="1255"/>
      <c r="CJ73" s="1255"/>
      <c r="CK73" s="1255"/>
      <c r="CL73" s="1255"/>
      <c r="CM73" s="1255"/>
      <c r="CN73" s="1255">
        <v>56.1</v>
      </c>
      <c r="CO73" s="1255"/>
      <c r="CP73" s="1255"/>
      <c r="CQ73" s="1255"/>
      <c r="CR73" s="1255"/>
      <c r="CS73" s="1255"/>
      <c r="CT73" s="1255"/>
      <c r="CU73" s="1255"/>
      <c r="CV73" s="1255">
        <v>59</v>
      </c>
      <c r="CW73" s="1255"/>
      <c r="CX73" s="1255"/>
      <c r="CY73" s="1255"/>
      <c r="CZ73" s="1255"/>
      <c r="DA73" s="1255"/>
      <c r="DB73" s="1255"/>
      <c r="DC73" s="1255"/>
    </row>
    <row r="74" spans="2:107" x14ac:dyDescent="0.15">
      <c r="B74" s="372"/>
      <c r="G74" s="1271"/>
      <c r="H74" s="1271"/>
      <c r="I74" s="1271"/>
      <c r="J74" s="1271"/>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1"/>
      <c r="H75" s="1271"/>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581</v>
      </c>
      <c r="BC75" s="1258"/>
      <c r="BD75" s="1258"/>
      <c r="BE75" s="1258"/>
      <c r="BF75" s="1258"/>
      <c r="BG75" s="1258"/>
      <c r="BH75" s="1258"/>
      <c r="BI75" s="1258"/>
      <c r="BJ75" s="1258"/>
      <c r="BK75" s="1258"/>
      <c r="BL75" s="1258"/>
      <c r="BM75" s="1258"/>
      <c r="BN75" s="1258"/>
      <c r="BO75" s="1258"/>
      <c r="BP75" s="1255">
        <v>7.3</v>
      </c>
      <c r="BQ75" s="1255"/>
      <c r="BR75" s="1255"/>
      <c r="BS75" s="1255"/>
      <c r="BT75" s="1255"/>
      <c r="BU75" s="1255"/>
      <c r="BV75" s="1255"/>
      <c r="BW75" s="1255"/>
      <c r="BX75" s="1255">
        <v>6.6</v>
      </c>
      <c r="BY75" s="1255"/>
      <c r="BZ75" s="1255"/>
      <c r="CA75" s="1255"/>
      <c r="CB75" s="1255"/>
      <c r="CC75" s="1255"/>
      <c r="CD75" s="1255"/>
      <c r="CE75" s="1255"/>
      <c r="CF75" s="1255">
        <v>6</v>
      </c>
      <c r="CG75" s="1255"/>
      <c r="CH75" s="1255"/>
      <c r="CI75" s="1255"/>
      <c r="CJ75" s="1255"/>
      <c r="CK75" s="1255"/>
      <c r="CL75" s="1255"/>
      <c r="CM75" s="1255"/>
      <c r="CN75" s="1255">
        <v>6.9</v>
      </c>
      <c r="CO75" s="1255"/>
      <c r="CP75" s="1255"/>
      <c r="CQ75" s="1255"/>
      <c r="CR75" s="1255"/>
      <c r="CS75" s="1255"/>
      <c r="CT75" s="1255"/>
      <c r="CU75" s="1255"/>
      <c r="CV75" s="1255">
        <v>7.6</v>
      </c>
      <c r="CW75" s="1255"/>
      <c r="CX75" s="1255"/>
      <c r="CY75" s="1255"/>
      <c r="CZ75" s="1255"/>
      <c r="DA75" s="1255"/>
      <c r="DB75" s="1255"/>
      <c r="DC75" s="1255"/>
    </row>
    <row r="76" spans="2:107" x14ac:dyDescent="0.15">
      <c r="B76" s="372"/>
      <c r="G76" s="1271"/>
      <c r="H76" s="1271"/>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579</v>
      </c>
      <c r="AO77" s="1259"/>
      <c r="AP77" s="1259"/>
      <c r="AQ77" s="1259"/>
      <c r="AR77" s="1259"/>
      <c r="AS77" s="1259"/>
      <c r="AT77" s="1259"/>
      <c r="AU77" s="1259"/>
      <c r="AV77" s="1259"/>
      <c r="AW77" s="1259"/>
      <c r="AX77" s="1259"/>
      <c r="AY77" s="1259"/>
      <c r="AZ77" s="1259"/>
      <c r="BA77" s="1259"/>
      <c r="BB77" s="1258" t="s">
        <v>577</v>
      </c>
      <c r="BC77" s="1258"/>
      <c r="BD77" s="1258"/>
      <c r="BE77" s="1258"/>
      <c r="BF77" s="1258"/>
      <c r="BG77" s="1258"/>
      <c r="BH77" s="1258"/>
      <c r="BI77" s="1258"/>
      <c r="BJ77" s="1258"/>
      <c r="BK77" s="1258"/>
      <c r="BL77" s="1258"/>
      <c r="BM77" s="1258"/>
      <c r="BN77" s="1258"/>
      <c r="BO77" s="1258"/>
      <c r="BP77" s="1255">
        <v>0.5</v>
      </c>
      <c r="BQ77" s="1255"/>
      <c r="BR77" s="1255"/>
      <c r="BS77" s="1255"/>
      <c r="BT77" s="1255"/>
      <c r="BU77" s="1255"/>
      <c r="BV77" s="1255"/>
      <c r="BW77" s="1255"/>
      <c r="BX77" s="1255">
        <v>5.9</v>
      </c>
      <c r="BY77" s="1255"/>
      <c r="BZ77" s="1255"/>
      <c r="CA77" s="1255"/>
      <c r="CB77" s="1255"/>
      <c r="CC77" s="1255"/>
      <c r="CD77" s="1255"/>
      <c r="CE77" s="1255"/>
      <c r="CF77" s="1255">
        <v>4.0999999999999996</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581</v>
      </c>
      <c r="BC79" s="1258"/>
      <c r="BD79" s="1258"/>
      <c r="BE79" s="1258"/>
      <c r="BF79" s="1258"/>
      <c r="BG79" s="1258"/>
      <c r="BH79" s="1258"/>
      <c r="BI79" s="1258"/>
      <c r="BJ79" s="1258"/>
      <c r="BK79" s="1258"/>
      <c r="BL79" s="1258"/>
      <c r="BM79" s="1258"/>
      <c r="BN79" s="1258"/>
      <c r="BO79" s="1258"/>
      <c r="BP79" s="1255">
        <v>5.0999999999999996</v>
      </c>
      <c r="BQ79" s="1255"/>
      <c r="BR79" s="1255"/>
      <c r="BS79" s="1255"/>
      <c r="BT79" s="1255"/>
      <c r="BU79" s="1255"/>
      <c r="BV79" s="1255"/>
      <c r="BW79" s="1255"/>
      <c r="BX79" s="1255">
        <v>5.2</v>
      </c>
      <c r="BY79" s="1255"/>
      <c r="BZ79" s="1255"/>
      <c r="CA79" s="1255"/>
      <c r="CB79" s="1255"/>
      <c r="CC79" s="1255"/>
      <c r="CD79" s="1255"/>
      <c r="CE79" s="1255"/>
      <c r="CF79" s="1255">
        <v>5.0999999999999996</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EsFWxuwlwhMXmQ5W7W/x61NHmxBhp5Zk1B8xjZj56yAB0Ev6U+GT/hr6cCMWmwsyEe4UbaVCVZbRZMwuNEscQ==" saltValue="zydquGLUW5lKOiTzlg3qB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E8225-2FDF-4DD8-B6A1-D714A84F5F4A}">
  <sheetPr>
    <pageSetUpPr fitToPage="1"/>
  </sheetPr>
  <dimension ref="A1:DR125"/>
  <sheetViews>
    <sheetView showGridLines="0" topLeftCell="A19" zoomScale="55" zoomScaleNormal="5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BBZd1Xqdvh4/ViEI3Af4LNWXikUbMaiqa6fmP4kQdmEvquX/UHJcwcxnAyVaE0/kTg1TRLsRCCEUuevtytbJyg==" saltValue="4ICKyJH0GHDBzjrlbjh9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CCC36-3A1B-4808-BCEF-E63999FC89B5}">
  <sheetPr>
    <pageSetUpPr fitToPage="1"/>
  </sheetPr>
  <dimension ref="A1:DR125"/>
  <sheetViews>
    <sheetView showGridLines="0" topLeftCell="A55"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J+f8WnfWMirJeDlcPeciSpsQyiLkBAD1k4dBkCwnAcCYNXTvHKWtXrWAzF0A1N50TLxsC6LmlAuisyTwHjCWEA==" saltValue="3ROfW0niZTjJxUiQJjka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49448</v>
      </c>
      <c r="E3" s="156"/>
      <c r="F3" s="157">
        <v>66343</v>
      </c>
      <c r="G3" s="158"/>
      <c r="H3" s="159"/>
    </row>
    <row r="4" spans="1:8" x14ac:dyDescent="0.15">
      <c r="A4" s="160"/>
      <c r="B4" s="161"/>
      <c r="C4" s="162"/>
      <c r="D4" s="163">
        <v>30413</v>
      </c>
      <c r="E4" s="164"/>
      <c r="F4" s="165">
        <v>34529</v>
      </c>
      <c r="G4" s="166"/>
      <c r="H4" s="167"/>
    </row>
    <row r="5" spans="1:8" x14ac:dyDescent="0.15">
      <c r="A5" s="148" t="s">
        <v>522</v>
      </c>
      <c r="B5" s="153"/>
      <c r="C5" s="154"/>
      <c r="D5" s="155">
        <v>87704</v>
      </c>
      <c r="E5" s="156"/>
      <c r="F5" s="157">
        <v>56416</v>
      </c>
      <c r="G5" s="158"/>
      <c r="H5" s="159"/>
    </row>
    <row r="6" spans="1:8" x14ac:dyDescent="0.15">
      <c r="A6" s="160"/>
      <c r="B6" s="161"/>
      <c r="C6" s="162"/>
      <c r="D6" s="163">
        <v>57550</v>
      </c>
      <c r="E6" s="164"/>
      <c r="F6" s="165">
        <v>32623</v>
      </c>
      <c r="G6" s="166"/>
      <c r="H6" s="167"/>
    </row>
    <row r="7" spans="1:8" x14ac:dyDescent="0.15">
      <c r="A7" s="148" t="s">
        <v>523</v>
      </c>
      <c r="B7" s="153"/>
      <c r="C7" s="154"/>
      <c r="D7" s="155">
        <v>67988</v>
      </c>
      <c r="E7" s="156"/>
      <c r="F7" s="157">
        <v>49217</v>
      </c>
      <c r="G7" s="158"/>
      <c r="H7" s="159"/>
    </row>
    <row r="8" spans="1:8" x14ac:dyDescent="0.15">
      <c r="A8" s="160"/>
      <c r="B8" s="161"/>
      <c r="C8" s="162"/>
      <c r="D8" s="163">
        <v>41202</v>
      </c>
      <c r="E8" s="164"/>
      <c r="F8" s="165">
        <v>27232</v>
      </c>
      <c r="G8" s="166"/>
      <c r="H8" s="167"/>
    </row>
    <row r="9" spans="1:8" x14ac:dyDescent="0.15">
      <c r="A9" s="148" t="s">
        <v>524</v>
      </c>
      <c r="B9" s="153"/>
      <c r="C9" s="154"/>
      <c r="D9" s="155">
        <v>69825</v>
      </c>
      <c r="E9" s="156"/>
      <c r="F9" s="157">
        <v>49211</v>
      </c>
      <c r="G9" s="158"/>
      <c r="H9" s="159"/>
    </row>
    <row r="10" spans="1:8" x14ac:dyDescent="0.15">
      <c r="A10" s="160"/>
      <c r="B10" s="161"/>
      <c r="C10" s="162"/>
      <c r="D10" s="163">
        <v>39583</v>
      </c>
      <c r="E10" s="164"/>
      <c r="F10" s="165">
        <v>28367</v>
      </c>
      <c r="G10" s="166"/>
      <c r="H10" s="167"/>
    </row>
    <row r="11" spans="1:8" x14ac:dyDescent="0.15">
      <c r="A11" s="148" t="s">
        <v>525</v>
      </c>
      <c r="B11" s="153"/>
      <c r="C11" s="154"/>
      <c r="D11" s="155">
        <v>50217</v>
      </c>
      <c r="E11" s="156"/>
      <c r="F11" s="157">
        <v>51738</v>
      </c>
      <c r="G11" s="158"/>
      <c r="H11" s="159"/>
    </row>
    <row r="12" spans="1:8" x14ac:dyDescent="0.15">
      <c r="A12" s="160"/>
      <c r="B12" s="161"/>
      <c r="C12" s="168"/>
      <c r="D12" s="163">
        <v>28919</v>
      </c>
      <c r="E12" s="164"/>
      <c r="F12" s="165">
        <v>30360</v>
      </c>
      <c r="G12" s="166"/>
      <c r="H12" s="167"/>
    </row>
    <row r="13" spans="1:8" x14ac:dyDescent="0.15">
      <c r="A13" s="148"/>
      <c r="B13" s="153"/>
      <c r="C13" s="169"/>
      <c r="D13" s="170">
        <v>65036</v>
      </c>
      <c r="E13" s="171"/>
      <c r="F13" s="172">
        <v>54585</v>
      </c>
      <c r="G13" s="173"/>
      <c r="H13" s="159"/>
    </row>
    <row r="14" spans="1:8" x14ac:dyDescent="0.15">
      <c r="A14" s="160"/>
      <c r="B14" s="161"/>
      <c r="C14" s="162"/>
      <c r="D14" s="163">
        <v>39533</v>
      </c>
      <c r="E14" s="164"/>
      <c r="F14" s="165">
        <v>30622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4.55</v>
      </c>
      <c r="C19" s="174">
        <f>ROUND(VALUE(SUBSTITUTE(実質収支比率等に係る経年分析!G$48,"▲","-")),2)</f>
        <v>2.62</v>
      </c>
      <c r="D19" s="174">
        <f>ROUND(VALUE(SUBSTITUTE(実質収支比率等に係る経年分析!H$48,"▲","-")),2)</f>
        <v>8.4499999999999993</v>
      </c>
      <c r="E19" s="174">
        <f>ROUND(VALUE(SUBSTITUTE(実質収支比率等に係る経年分析!I$48,"▲","-")),2)</f>
        <v>9.1</v>
      </c>
      <c r="F19" s="174">
        <f>ROUND(VALUE(SUBSTITUTE(実質収支比率等に係る経年分析!J$48,"▲","-")),2)</f>
        <v>8.6300000000000008</v>
      </c>
    </row>
    <row r="20" spans="1:11" x14ac:dyDescent="0.15">
      <c r="A20" s="174" t="s">
        <v>53</v>
      </c>
      <c r="B20" s="174">
        <f>ROUND(VALUE(SUBSTITUTE(実質収支比率等に係る経年分析!F$47,"▲","-")),2)</f>
        <v>11.31</v>
      </c>
      <c r="C20" s="174">
        <f>ROUND(VALUE(SUBSTITUTE(実質収支比率等に係る経年分析!G$47,"▲","-")),2)</f>
        <v>10.54</v>
      </c>
      <c r="D20" s="174">
        <f>ROUND(VALUE(SUBSTITUTE(実質収支比率等に係る経年分析!H$47,"▲","-")),2)</f>
        <v>10.19</v>
      </c>
      <c r="E20" s="174">
        <f>ROUND(VALUE(SUBSTITUTE(実質収支比率等に係る経年分析!I$47,"▲","-")),2)</f>
        <v>12.24</v>
      </c>
      <c r="F20" s="174">
        <f>ROUND(VALUE(SUBSTITUTE(実質収支比率等に係る経年分析!J$47,"▲","-")),2)</f>
        <v>11.63</v>
      </c>
    </row>
    <row r="21" spans="1:11" x14ac:dyDescent="0.15">
      <c r="A21" s="174" t="s">
        <v>54</v>
      </c>
      <c r="B21" s="174">
        <f>IF(ISNUMBER(VALUE(SUBSTITUTE(実質収支比率等に係る経年分析!F$49,"▲","-"))),ROUND(VALUE(SUBSTITUTE(実質収支比率等に係る経年分析!F$49,"▲","-")),2),NA())</f>
        <v>2.2200000000000002</v>
      </c>
      <c r="C21" s="174">
        <f>IF(ISNUMBER(VALUE(SUBSTITUTE(実質収支比率等に係る経年分析!G$49,"▲","-"))),ROUND(VALUE(SUBSTITUTE(実質収支比率等に係る経年分析!G$49,"▲","-")),2),NA())</f>
        <v>-2.23</v>
      </c>
      <c r="D21" s="174">
        <f>IF(ISNUMBER(VALUE(SUBSTITUTE(実質収支比率等に係る経年分析!H$49,"▲","-"))),ROUND(VALUE(SUBSTITUTE(実質収支比率等に係る経年分析!H$49,"▲","-")),2),NA())</f>
        <v>6.11</v>
      </c>
      <c r="E21" s="174">
        <f>IF(ISNUMBER(VALUE(SUBSTITUTE(実質収支比率等に係る経年分析!I$49,"▲","-"))),ROUND(VALUE(SUBSTITUTE(実質収支比率等に係る経年分析!I$49,"▲","-")),2),NA())</f>
        <v>2.1</v>
      </c>
      <c r="F21" s="174">
        <f>IF(ISNUMBER(VALUE(SUBSTITUTE(実質収支比率等に係る経年分析!J$49,"▲","-"))),ROUND(VALUE(SUBSTITUTE(実質収支比率等に係る経年分析!J$49,"▲","-")),2),NA())</f>
        <v>-0.63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0.28000000000000003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休日急病診療所事業特別会計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4.63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4.4800000000000004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8.9600000000000009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8.5399999999999991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14.42</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22.95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5253</v>
      </c>
      <c r="E42" s="176"/>
      <c r="F42" s="176"/>
      <c r="G42" s="176">
        <f>'実質公債費比率（分子）の構造'!L$52</f>
        <v>5069</v>
      </c>
      <c r="H42" s="176"/>
      <c r="I42" s="176"/>
      <c r="J42" s="176">
        <f>'実質公債費比率（分子）の構造'!M$52</f>
        <v>5019</v>
      </c>
      <c r="K42" s="176"/>
      <c r="L42" s="176"/>
      <c r="M42" s="176">
        <f>'実質公債費比率（分子）の構造'!N$52</f>
        <v>4999</v>
      </c>
      <c r="N42" s="176"/>
      <c r="O42" s="176"/>
      <c r="P42" s="176">
        <f>'実質公債費比率（分子）の構造'!O$52</f>
        <v>5197</v>
      </c>
    </row>
    <row r="43" spans="1:16" x14ac:dyDescent="0.15">
      <c r="A43" s="176" t="s">
        <v>16</v>
      </c>
      <c r="B43" s="176" t="str">
        <f>'実質公債費比率（分子）の構造'!K$51</f>
        <v>-</v>
      </c>
      <c r="C43" s="176"/>
      <c r="D43" s="176"/>
      <c r="E43" s="176">
        <f>'実質公債費比率（分子）の構造'!L$51</f>
        <v>4</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2</v>
      </c>
      <c r="F44" s="176"/>
      <c r="G44" s="176"/>
      <c r="H44" s="176">
        <f>'実質公債費比率（分子）の構造'!M$50</f>
        <v>2</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64</v>
      </c>
      <c r="B46" s="176">
        <f>'実質公債費比率（分子）の構造'!K$48</f>
        <v>2898</v>
      </c>
      <c r="C46" s="176"/>
      <c r="D46" s="176"/>
      <c r="E46" s="176">
        <f>'実質公債費比率（分子）の構造'!L$48</f>
        <v>2938</v>
      </c>
      <c r="F46" s="176"/>
      <c r="G46" s="176"/>
      <c r="H46" s="176">
        <f>'実質公債費比率（分子）の構造'!M$48</f>
        <v>2753</v>
      </c>
      <c r="I46" s="176"/>
      <c r="J46" s="176"/>
      <c r="K46" s="176">
        <f>'実質公債費比率（分子）の構造'!N$48</f>
        <v>2918</v>
      </c>
      <c r="L46" s="176"/>
      <c r="M46" s="176"/>
      <c r="N46" s="176">
        <f>'実質公債費比率（分子）の構造'!O$48</f>
        <v>2850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3457</v>
      </c>
      <c r="C49" s="176"/>
      <c r="D49" s="176"/>
      <c r="E49" s="176">
        <f>'実質公債費比率（分子）の構造'!L$45</f>
        <v>3491</v>
      </c>
      <c r="F49" s="176"/>
      <c r="G49" s="176"/>
      <c r="H49" s="176">
        <f>'実質公債費比率（分子）の構造'!M$45</f>
        <v>3687</v>
      </c>
      <c r="I49" s="176"/>
      <c r="J49" s="176"/>
      <c r="K49" s="176">
        <f>'実質公債費比率（分子）の構造'!N$45</f>
        <v>3883</v>
      </c>
      <c r="L49" s="176"/>
      <c r="M49" s="176"/>
      <c r="N49" s="176">
        <f>'実質公債費比率（分子）の構造'!O$45</f>
        <v>4221</v>
      </c>
      <c r="O49" s="176"/>
      <c r="P49" s="176"/>
    </row>
    <row r="50" spans="1:16" x14ac:dyDescent="0.15">
      <c r="A50" s="176" t="s">
        <v>67</v>
      </c>
      <c r="B50" s="176" t="e">
        <f>NA()</f>
        <v>#N/A</v>
      </c>
      <c r="C50" s="176">
        <f>IF(ISNUMBER('実質公債費比率（分子）の構造'!K$53),'実質公債費比率（分子）の構造'!K$53,NA())</f>
        <v>1105</v>
      </c>
      <c r="D50" s="176" t="e">
        <f>NA()</f>
        <v>#N/A</v>
      </c>
      <c r="E50" s="176" t="e">
        <f>NA()</f>
        <v>#N/A</v>
      </c>
      <c r="F50" s="176">
        <f>IF(ISNUMBER('実質公債費比率（分子）の構造'!L$53),'実質公債費比率（分子）の構造'!L$53,NA())</f>
        <v>1367</v>
      </c>
      <c r="G50" s="176" t="e">
        <f>NA()</f>
        <v>#N/A</v>
      </c>
      <c r="H50" s="176" t="e">
        <f>NA()</f>
        <v>#N/A</v>
      </c>
      <c r="I50" s="176">
        <f>IF(ISNUMBER('実質公債費比率（分子）の構造'!M$53),'実質公債費比率（分子）の構造'!M$53,NA())</f>
        <v>1423</v>
      </c>
      <c r="J50" s="176" t="e">
        <f>NA()</f>
        <v>#N/A</v>
      </c>
      <c r="K50" s="176" t="e">
        <f>NA()</f>
        <v>#N/A</v>
      </c>
      <c r="L50" s="176">
        <f>IF(ISNUMBER('実質公債費比率（分子）の構造'!N$53),'実質公債費比率（分子）の構造'!N$53,NA())</f>
        <v>1802</v>
      </c>
      <c r="M50" s="176" t="e">
        <f>NA()</f>
        <v>#N/A</v>
      </c>
      <c r="N50" s="176" t="e">
        <f>NA()</f>
        <v>#N/A</v>
      </c>
      <c r="O50" s="176">
        <f>IF(ISNUMBER('実質公債費比率（分子）の構造'!O$53),'実質公債費比率（分子）の構造'!O$53,NA())</f>
        <v>1874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53208</v>
      </c>
      <c r="E56" s="175"/>
      <c r="F56" s="175"/>
      <c r="G56" s="175">
        <f>'将来負担比率（分子）の構造'!J$52</f>
        <v>54842</v>
      </c>
      <c r="H56" s="175"/>
      <c r="I56" s="175"/>
      <c r="J56" s="175">
        <f>'将来負担比率（分子）の構造'!K$52</f>
        <v>54353</v>
      </c>
      <c r="K56" s="175"/>
      <c r="L56" s="175"/>
      <c r="M56" s="175">
        <f>'将来負担比率（分子）の構造'!L$52</f>
        <v>53548</v>
      </c>
      <c r="N56" s="175"/>
      <c r="O56" s="175"/>
      <c r="P56" s="175">
        <f>'将来負担比率（分子）の構造'!M$52</f>
        <v>51878</v>
      </c>
    </row>
    <row r="57" spans="1:16" x14ac:dyDescent="0.15">
      <c r="A57" s="175" t="s">
        <v>42</v>
      </c>
      <c r="B57" s="175"/>
      <c r="C57" s="175"/>
      <c r="D57" s="175">
        <f>'将来負担比率（分子）の構造'!I$51</f>
        <v>12753</v>
      </c>
      <c r="E57" s="175"/>
      <c r="F57" s="175"/>
      <c r="G57" s="175">
        <f>'将来負担比率（分子）の構造'!J$51</f>
        <v>12373</v>
      </c>
      <c r="H57" s="175"/>
      <c r="I57" s="175"/>
      <c r="J57" s="175">
        <f>'将来負担比率（分子）の構造'!K$51</f>
        <v>11710</v>
      </c>
      <c r="K57" s="175"/>
      <c r="L57" s="175"/>
      <c r="M57" s="175">
        <f>'将来負担比率（分子）の構造'!L$51</f>
        <v>11639</v>
      </c>
      <c r="N57" s="175"/>
      <c r="O57" s="175"/>
      <c r="P57" s="175">
        <f>'将来負担比率（分子）の構造'!M$51</f>
        <v>11605</v>
      </c>
    </row>
    <row r="58" spans="1:16" x14ac:dyDescent="0.15">
      <c r="A58" s="175" t="s">
        <v>41</v>
      </c>
      <c r="B58" s="175"/>
      <c r="C58" s="175"/>
      <c r="D58" s="175">
        <f>'将来負担比率（分子）の構造'!I$50</f>
        <v>8464</v>
      </c>
      <c r="E58" s="175"/>
      <c r="F58" s="175"/>
      <c r="G58" s="175">
        <f>'将来負担比率（分子）の構造'!J$50</f>
        <v>8019</v>
      </c>
      <c r="H58" s="175"/>
      <c r="I58" s="175"/>
      <c r="J58" s="175">
        <f>'将来負担比率（分子）の構造'!K$50</f>
        <v>8692</v>
      </c>
      <c r="K58" s="175"/>
      <c r="L58" s="175"/>
      <c r="M58" s="175">
        <f>'将来負担比率（分子）の構造'!L$50</f>
        <v>9389</v>
      </c>
      <c r="N58" s="175"/>
      <c r="O58" s="175"/>
      <c r="P58" s="175">
        <f>'将来負担比率（分子）の構造'!M$50</f>
        <v>9199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0</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5417</v>
      </c>
      <c r="C62" s="175"/>
      <c r="D62" s="175"/>
      <c r="E62" s="175">
        <f>'将来負担比率（分子）の構造'!J$45</f>
        <v>5005</v>
      </c>
      <c r="F62" s="175"/>
      <c r="G62" s="175"/>
      <c r="H62" s="175">
        <f>'将来負担比率（分子）の構造'!K$45</f>
        <v>4979</v>
      </c>
      <c r="I62" s="175"/>
      <c r="J62" s="175"/>
      <c r="K62" s="175">
        <f>'将来負担比率（分子）の構造'!L$45</f>
        <v>5004</v>
      </c>
      <c r="L62" s="175"/>
      <c r="M62" s="175"/>
      <c r="N62" s="175">
        <f>'将来負担比率（分子）の構造'!M$45</f>
        <v>5397</v>
      </c>
      <c r="O62" s="175"/>
      <c r="P62" s="175"/>
    </row>
    <row r="63" spans="1:16" x14ac:dyDescent="0.15">
      <c r="A63" s="175" t="s">
        <v>34</v>
      </c>
      <c r="B63" s="175">
        <f>'将来負担比率（分子）の構造'!I$44</f>
        <v>2</v>
      </c>
      <c r="C63" s="175"/>
      <c r="D63" s="175"/>
      <c r="E63" s="175">
        <f>'将来負担比率（分子）の構造'!J$44</f>
        <v>1</v>
      </c>
      <c r="F63" s="175"/>
      <c r="G63" s="175"/>
      <c r="H63" s="175">
        <f>'将来負担比率（分子）の構造'!K$44</f>
        <v>1</v>
      </c>
      <c r="I63" s="175"/>
      <c r="J63" s="175"/>
      <c r="K63" s="175">
        <f>'将来負担比率（分子）の構造'!L$44</f>
        <v>0</v>
      </c>
      <c r="L63" s="175"/>
      <c r="M63" s="175"/>
      <c r="N63" s="175">
        <f>'将来負担比率（分子）の構造'!M$44</f>
        <v>0</v>
      </c>
      <c r="O63" s="175"/>
      <c r="P63" s="175"/>
    </row>
    <row r="64" spans="1:16" x14ac:dyDescent="0.15">
      <c r="A64" s="175" t="s">
        <v>33</v>
      </c>
      <c r="B64" s="175">
        <f>'将来負担比率（分子）の構造'!I$43</f>
        <v>35893</v>
      </c>
      <c r="C64" s="175"/>
      <c r="D64" s="175"/>
      <c r="E64" s="175">
        <f>'将来負担比率（分子）の構造'!J$43</f>
        <v>32505</v>
      </c>
      <c r="F64" s="175"/>
      <c r="G64" s="175"/>
      <c r="H64" s="175">
        <f>'将来負担比率（分子）の構造'!K$43</f>
        <v>28998</v>
      </c>
      <c r="I64" s="175"/>
      <c r="J64" s="175"/>
      <c r="K64" s="175">
        <f>'将来負担比率（分子）の構造'!L$43</f>
        <v>28185</v>
      </c>
      <c r="L64" s="175"/>
      <c r="M64" s="175"/>
      <c r="N64" s="175">
        <f>'将来負担比率（分子）の構造'!M$43</f>
        <v>27392</v>
      </c>
      <c r="O64" s="175"/>
      <c r="P64" s="175"/>
    </row>
    <row r="65" spans="1:16" x14ac:dyDescent="0.15">
      <c r="A65" s="175" t="s">
        <v>32</v>
      </c>
      <c r="B65" s="175">
        <f>'将来負担比率（分子）の構造'!I$42</f>
        <v>4</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41980</v>
      </c>
      <c r="C66" s="175"/>
      <c r="D66" s="175"/>
      <c r="E66" s="175">
        <f>'将来負担比率（分子）の構造'!J$41</f>
        <v>47728</v>
      </c>
      <c r="F66" s="175"/>
      <c r="G66" s="175"/>
      <c r="H66" s="175">
        <f>'将来負担比率（分子）の構造'!K$41</f>
        <v>51504</v>
      </c>
      <c r="I66" s="175"/>
      <c r="J66" s="175"/>
      <c r="K66" s="175">
        <f>'将来負担比率（分子）の構造'!L$41</f>
        <v>53708</v>
      </c>
      <c r="L66" s="175"/>
      <c r="M66" s="175"/>
      <c r="N66" s="175">
        <f>'将来負担比率（分子）の構造'!M$41</f>
        <v>53078</v>
      </c>
      <c r="O66" s="175"/>
      <c r="P66" s="175"/>
    </row>
    <row r="67" spans="1:16" x14ac:dyDescent="0.15">
      <c r="A67" s="175" t="s">
        <v>71</v>
      </c>
      <c r="B67" s="175" t="e">
        <f>NA()</f>
        <v>#N/A</v>
      </c>
      <c r="C67" s="175">
        <f>IF(ISNUMBER('将来負担比率（分子）の構造'!I$53), IF('将来負担比率（分子）の構造'!I$53 &lt; 0, 0, '将来負担比率（分子）の構造'!I$53), NA())</f>
        <v>8871</v>
      </c>
      <c r="D67" s="175" t="e">
        <f>NA()</f>
        <v>#N/A</v>
      </c>
      <c r="E67" s="175" t="e">
        <f>NA()</f>
        <v>#N/A</v>
      </c>
      <c r="F67" s="175">
        <f>IF(ISNUMBER('将来負担比率（分子）の構造'!J$53), IF('将来負担比率（分子）の構造'!J$53 &lt; 0, 0, '将来負担比率（分子）の構造'!J$53), NA())</f>
        <v>10006</v>
      </c>
      <c r="G67" s="175" t="e">
        <f>NA()</f>
        <v>#N/A</v>
      </c>
      <c r="H67" s="175" t="e">
        <f>NA()</f>
        <v>#N/A</v>
      </c>
      <c r="I67" s="175">
        <f>IF(ISNUMBER('将来負担比率（分子）の構造'!K$53), IF('将来負担比率（分子）の構造'!K$53 &lt; 0, 0, '将来負担比率（分子）の構造'!K$53), NA())</f>
        <v>10727</v>
      </c>
      <c r="J67" s="175" t="e">
        <f>NA()</f>
        <v>#N/A</v>
      </c>
      <c r="K67" s="175" t="e">
        <f>NA()</f>
        <v>#N/A</v>
      </c>
      <c r="L67" s="175">
        <f>IF(ISNUMBER('将来負担比率（分子）の構造'!L$53), IF('将来負担比率（分子）の構造'!L$53 &lt; 0, 0, '将来負担比率（分子）の構造'!L$53), NA())</f>
        <v>12321</v>
      </c>
      <c r="M67" s="175" t="e">
        <f>NA()</f>
        <v>#N/A</v>
      </c>
      <c r="N67" s="175" t="e">
        <f>NA()</f>
        <v>#N/A</v>
      </c>
      <c r="O67" s="175">
        <f>IF(ISNUMBER('将来負担比率（分子）の構造'!M$53), IF('将来負担比率（分子）の構造'!M$53 &lt; 0, 0, '将来負担比率（分子）の構造'!M$53), NA())</f>
        <v>13185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2716</v>
      </c>
      <c r="C72" s="179">
        <f>基金残高に係る経年分析!G55</f>
        <v>3161</v>
      </c>
      <c r="D72" s="179">
        <f>基金残高に係る経年分析!H55</f>
        <v>3069</v>
      </c>
    </row>
    <row r="73" spans="1:16" x14ac:dyDescent="0.15">
      <c r="A73" s="178" t="s">
        <v>74</v>
      </c>
      <c r="B73" s="179">
        <f>基金残高に係る経年分析!F56</f>
        <v>488</v>
      </c>
      <c r="C73" s="179">
        <f>基金残高に係る経年分析!G56</f>
        <v>488</v>
      </c>
      <c r="D73" s="179">
        <f>基金残高に係る経年分析!H56</f>
        <v>488</v>
      </c>
    </row>
    <row r="74" spans="1:16" x14ac:dyDescent="0.15">
      <c r="A74" s="178" t="s">
        <v>75</v>
      </c>
      <c r="B74" s="179">
        <f>基金残高に係る経年分析!F57</f>
        <v>3859</v>
      </c>
      <c r="C74" s="179">
        <f>基金残高に係る経年分析!G57</f>
        <v>3869</v>
      </c>
      <c r="D74" s="179">
        <f>基金残高に係る経年分析!H57</f>
        <v>3988</v>
      </c>
    </row>
  </sheetData>
  <sheetProtection algorithmName="SHA-512" hashValue="Kx10LqzyoybQkOuwPIVH8Qxzgm4yj0L+KeINajg8C5SebLP2/VV+jzl/YBHCxv9tCbYlfg28S0u3xXCmo7wbdw==" saltValue="T5uBoDD+r2wzrVXJ1eGK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19202176</v>
      </c>
      <c r="S5" s="649"/>
      <c r="T5" s="649"/>
      <c r="U5" s="649"/>
      <c r="V5" s="649"/>
      <c r="W5" s="649"/>
      <c r="X5" s="649"/>
      <c r="Y5" s="650"/>
      <c r="Z5" s="651">
        <v>35.5</v>
      </c>
      <c r="AA5" s="651"/>
      <c r="AB5" s="651"/>
      <c r="AC5" s="651"/>
      <c r="AD5" s="652">
        <v>17896278</v>
      </c>
      <c r="AE5" s="652"/>
      <c r="AF5" s="652"/>
      <c r="AG5" s="652"/>
      <c r="AH5" s="652"/>
      <c r="AI5" s="652"/>
      <c r="AJ5" s="652"/>
      <c r="AK5" s="652"/>
      <c r="AL5" s="653">
        <v>66.599999999999994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17889971</v>
      </c>
      <c r="BH5" s="660"/>
      <c r="BI5" s="660"/>
      <c r="BJ5" s="660"/>
      <c r="BK5" s="660"/>
      <c r="BL5" s="660"/>
      <c r="BM5" s="660"/>
      <c r="BN5" s="661"/>
      <c r="BO5" s="662">
        <v>93.2</v>
      </c>
      <c r="BP5" s="662"/>
      <c r="BQ5" s="662"/>
      <c r="BR5" s="662"/>
      <c r="BS5" s="663">
        <v>513449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298335</v>
      </c>
      <c r="S6" s="660"/>
      <c r="T6" s="660"/>
      <c r="U6" s="660"/>
      <c r="V6" s="660"/>
      <c r="W6" s="660"/>
      <c r="X6" s="660"/>
      <c r="Y6" s="661"/>
      <c r="Z6" s="662">
        <v>0.6</v>
      </c>
      <c r="AA6" s="662"/>
      <c r="AB6" s="662"/>
      <c r="AC6" s="662"/>
      <c r="AD6" s="663">
        <v>298335</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17889971</v>
      </c>
      <c r="BH6" s="660"/>
      <c r="BI6" s="660"/>
      <c r="BJ6" s="660"/>
      <c r="BK6" s="660"/>
      <c r="BL6" s="660"/>
      <c r="BM6" s="660"/>
      <c r="BN6" s="661"/>
      <c r="BO6" s="662">
        <v>93.2</v>
      </c>
      <c r="BP6" s="662"/>
      <c r="BQ6" s="662"/>
      <c r="BR6" s="662"/>
      <c r="BS6" s="663">
        <v>513449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288633</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288531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7605</v>
      </c>
      <c r="S7" s="660"/>
      <c r="T7" s="660"/>
      <c r="U7" s="660"/>
      <c r="V7" s="660"/>
      <c r="W7" s="660"/>
      <c r="X7" s="660"/>
      <c r="Y7" s="661"/>
      <c r="Z7" s="662">
        <v>0</v>
      </c>
      <c r="AA7" s="662"/>
      <c r="AB7" s="662"/>
      <c r="AC7" s="662"/>
      <c r="AD7" s="663">
        <v>7605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8540332</v>
      </c>
      <c r="BH7" s="660"/>
      <c r="BI7" s="660"/>
      <c r="BJ7" s="660"/>
      <c r="BK7" s="660"/>
      <c r="BL7" s="660"/>
      <c r="BM7" s="660"/>
      <c r="BN7" s="661"/>
      <c r="BO7" s="662">
        <v>44.5</v>
      </c>
      <c r="BP7" s="662"/>
      <c r="BQ7" s="662"/>
      <c r="BR7" s="662"/>
      <c r="BS7" s="663">
        <v>513449</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6205611</v>
      </c>
      <c r="CS7" s="660"/>
      <c r="CT7" s="660"/>
      <c r="CU7" s="660"/>
      <c r="CV7" s="660"/>
      <c r="CW7" s="660"/>
      <c r="CX7" s="660"/>
      <c r="CY7" s="661"/>
      <c r="CZ7" s="662">
        <v>12</v>
      </c>
      <c r="DA7" s="662"/>
      <c r="DB7" s="662"/>
      <c r="DC7" s="662"/>
      <c r="DD7" s="668">
        <v>182618</v>
      </c>
      <c r="DE7" s="660"/>
      <c r="DF7" s="660"/>
      <c r="DG7" s="660"/>
      <c r="DH7" s="660"/>
      <c r="DI7" s="660"/>
      <c r="DJ7" s="660"/>
      <c r="DK7" s="660"/>
      <c r="DL7" s="660"/>
      <c r="DM7" s="660"/>
      <c r="DN7" s="660"/>
      <c r="DO7" s="660"/>
      <c r="DP7" s="661"/>
      <c r="DQ7" s="668">
        <v>5418549</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108719</v>
      </c>
      <c r="S8" s="660"/>
      <c r="T8" s="660"/>
      <c r="U8" s="660"/>
      <c r="V8" s="660"/>
      <c r="W8" s="660"/>
      <c r="X8" s="660"/>
      <c r="Y8" s="661"/>
      <c r="Z8" s="662">
        <v>0.2</v>
      </c>
      <c r="AA8" s="662"/>
      <c r="AB8" s="662"/>
      <c r="AC8" s="662"/>
      <c r="AD8" s="663">
        <v>108719</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209826</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19285902</v>
      </c>
      <c r="CS8" s="660"/>
      <c r="CT8" s="660"/>
      <c r="CU8" s="660"/>
      <c r="CV8" s="660"/>
      <c r="CW8" s="660"/>
      <c r="CX8" s="660"/>
      <c r="CY8" s="661"/>
      <c r="CZ8" s="662">
        <v>37.299999999999997</v>
      </c>
      <c r="DA8" s="662"/>
      <c r="DB8" s="662"/>
      <c r="DC8" s="662"/>
      <c r="DD8" s="668">
        <v>510913</v>
      </c>
      <c r="DE8" s="660"/>
      <c r="DF8" s="660"/>
      <c r="DG8" s="660"/>
      <c r="DH8" s="660"/>
      <c r="DI8" s="660"/>
      <c r="DJ8" s="660"/>
      <c r="DK8" s="660"/>
      <c r="DL8" s="660"/>
      <c r="DM8" s="660"/>
      <c r="DN8" s="660"/>
      <c r="DO8" s="660"/>
      <c r="DP8" s="661"/>
      <c r="DQ8" s="668">
        <v>8973551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119359</v>
      </c>
      <c r="S9" s="660"/>
      <c r="T9" s="660"/>
      <c r="U9" s="660"/>
      <c r="V9" s="660"/>
      <c r="W9" s="660"/>
      <c r="X9" s="660"/>
      <c r="Y9" s="661"/>
      <c r="Z9" s="662">
        <v>0.2</v>
      </c>
      <c r="AA9" s="662"/>
      <c r="AB9" s="662"/>
      <c r="AC9" s="662"/>
      <c r="AD9" s="663">
        <v>119359</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6137589</v>
      </c>
      <c r="BH9" s="660"/>
      <c r="BI9" s="660"/>
      <c r="BJ9" s="660"/>
      <c r="BK9" s="660"/>
      <c r="BL9" s="660"/>
      <c r="BM9" s="660"/>
      <c r="BN9" s="661"/>
      <c r="BO9" s="662">
        <v>32</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6241289</v>
      </c>
      <c r="CS9" s="660"/>
      <c r="CT9" s="660"/>
      <c r="CU9" s="660"/>
      <c r="CV9" s="660"/>
      <c r="CW9" s="660"/>
      <c r="CX9" s="660"/>
      <c r="CY9" s="661"/>
      <c r="CZ9" s="662">
        <v>12.1</v>
      </c>
      <c r="DA9" s="662"/>
      <c r="DB9" s="662"/>
      <c r="DC9" s="662"/>
      <c r="DD9" s="668">
        <v>1559926</v>
      </c>
      <c r="DE9" s="660"/>
      <c r="DF9" s="660"/>
      <c r="DG9" s="660"/>
      <c r="DH9" s="660"/>
      <c r="DI9" s="660"/>
      <c r="DJ9" s="660"/>
      <c r="DK9" s="660"/>
      <c r="DL9" s="660"/>
      <c r="DM9" s="660"/>
      <c r="DN9" s="660"/>
      <c r="DO9" s="660"/>
      <c r="DP9" s="661"/>
      <c r="DQ9" s="668">
        <v>3781786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346902</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21893</v>
      </c>
      <c r="CS10" s="660"/>
      <c r="CT10" s="660"/>
      <c r="CU10" s="660"/>
      <c r="CV10" s="660"/>
      <c r="CW10" s="660"/>
      <c r="CX10" s="660"/>
      <c r="CY10" s="661"/>
      <c r="CZ10" s="662">
        <v>0</v>
      </c>
      <c r="DA10" s="662"/>
      <c r="DB10" s="662"/>
      <c r="DC10" s="662"/>
      <c r="DD10" s="668">
        <v>272</v>
      </c>
      <c r="DE10" s="660"/>
      <c r="DF10" s="660"/>
      <c r="DG10" s="660"/>
      <c r="DH10" s="660"/>
      <c r="DI10" s="660"/>
      <c r="DJ10" s="660"/>
      <c r="DK10" s="660"/>
      <c r="DL10" s="660"/>
      <c r="DM10" s="660"/>
      <c r="DN10" s="660"/>
      <c r="DO10" s="660"/>
      <c r="DP10" s="661"/>
      <c r="DQ10" s="668">
        <v>21684</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2679420</v>
      </c>
      <c r="S11" s="660"/>
      <c r="T11" s="660"/>
      <c r="U11" s="660"/>
      <c r="V11" s="660"/>
      <c r="W11" s="660"/>
      <c r="X11" s="660"/>
      <c r="Y11" s="661"/>
      <c r="Z11" s="664">
        <v>4.9000000000000004</v>
      </c>
      <c r="AA11" s="665"/>
      <c r="AB11" s="665"/>
      <c r="AC11" s="671"/>
      <c r="AD11" s="668">
        <v>2679420</v>
      </c>
      <c r="AE11" s="660"/>
      <c r="AF11" s="660"/>
      <c r="AG11" s="660"/>
      <c r="AH11" s="660"/>
      <c r="AI11" s="660"/>
      <c r="AJ11" s="660"/>
      <c r="AK11" s="661"/>
      <c r="AL11" s="664">
        <v>10</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1846015</v>
      </c>
      <c r="BH11" s="660"/>
      <c r="BI11" s="660"/>
      <c r="BJ11" s="660"/>
      <c r="BK11" s="660"/>
      <c r="BL11" s="660"/>
      <c r="BM11" s="660"/>
      <c r="BN11" s="661"/>
      <c r="BO11" s="662">
        <v>9.6</v>
      </c>
      <c r="BP11" s="662"/>
      <c r="BQ11" s="662"/>
      <c r="BR11" s="662"/>
      <c r="BS11" s="663">
        <v>513449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746046</v>
      </c>
      <c r="CS11" s="660"/>
      <c r="CT11" s="660"/>
      <c r="CU11" s="660"/>
      <c r="CV11" s="660"/>
      <c r="CW11" s="660"/>
      <c r="CX11" s="660"/>
      <c r="CY11" s="661"/>
      <c r="CZ11" s="662">
        <v>1.4</v>
      </c>
      <c r="DA11" s="662"/>
      <c r="DB11" s="662"/>
      <c r="DC11" s="662"/>
      <c r="DD11" s="668">
        <v>172125</v>
      </c>
      <c r="DE11" s="660"/>
      <c r="DF11" s="660"/>
      <c r="DG11" s="660"/>
      <c r="DH11" s="660"/>
      <c r="DI11" s="660"/>
      <c r="DJ11" s="660"/>
      <c r="DK11" s="660"/>
      <c r="DL11" s="660"/>
      <c r="DM11" s="660"/>
      <c r="DN11" s="660"/>
      <c r="DO11" s="660"/>
      <c r="DP11" s="661"/>
      <c r="DQ11" s="668">
        <v>534127</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9057</v>
      </c>
      <c r="S12" s="660"/>
      <c r="T12" s="660"/>
      <c r="U12" s="660"/>
      <c r="V12" s="660"/>
      <c r="W12" s="660"/>
      <c r="X12" s="660"/>
      <c r="Y12" s="661"/>
      <c r="Z12" s="662">
        <v>0</v>
      </c>
      <c r="AA12" s="662"/>
      <c r="AB12" s="662"/>
      <c r="AC12" s="662"/>
      <c r="AD12" s="663">
        <v>9057</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8118844</v>
      </c>
      <c r="BH12" s="660"/>
      <c r="BI12" s="660"/>
      <c r="BJ12" s="660"/>
      <c r="BK12" s="660"/>
      <c r="BL12" s="660"/>
      <c r="BM12" s="660"/>
      <c r="BN12" s="661"/>
      <c r="BO12" s="662">
        <v>42.3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1230481</v>
      </c>
      <c r="CS12" s="660"/>
      <c r="CT12" s="660"/>
      <c r="CU12" s="660"/>
      <c r="CV12" s="660"/>
      <c r="CW12" s="660"/>
      <c r="CX12" s="660"/>
      <c r="CY12" s="661"/>
      <c r="CZ12" s="662">
        <v>2.4</v>
      </c>
      <c r="DA12" s="662"/>
      <c r="DB12" s="662"/>
      <c r="DC12" s="662"/>
      <c r="DD12" s="668">
        <v>21122</v>
      </c>
      <c r="DE12" s="660"/>
      <c r="DF12" s="660"/>
      <c r="DG12" s="660"/>
      <c r="DH12" s="660"/>
      <c r="DI12" s="660"/>
      <c r="DJ12" s="660"/>
      <c r="DK12" s="660"/>
      <c r="DL12" s="660"/>
      <c r="DM12" s="660"/>
      <c r="DN12" s="660"/>
      <c r="DO12" s="660"/>
      <c r="DP12" s="661"/>
      <c r="DQ12" s="668">
        <v>924889</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8096297</v>
      </c>
      <c r="BH13" s="660"/>
      <c r="BI13" s="660"/>
      <c r="BJ13" s="660"/>
      <c r="BK13" s="660"/>
      <c r="BL13" s="660"/>
      <c r="BM13" s="660"/>
      <c r="BN13" s="661"/>
      <c r="BO13" s="662">
        <v>42.2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5550443</v>
      </c>
      <c r="CS13" s="660"/>
      <c r="CT13" s="660"/>
      <c r="CU13" s="660"/>
      <c r="CV13" s="660"/>
      <c r="CW13" s="660"/>
      <c r="CX13" s="660"/>
      <c r="CY13" s="661"/>
      <c r="CZ13" s="662">
        <v>10.7</v>
      </c>
      <c r="DA13" s="662"/>
      <c r="DB13" s="662"/>
      <c r="DC13" s="662"/>
      <c r="DD13" s="668">
        <v>2095784</v>
      </c>
      <c r="DE13" s="660"/>
      <c r="DF13" s="660"/>
      <c r="DG13" s="660"/>
      <c r="DH13" s="660"/>
      <c r="DI13" s="660"/>
      <c r="DJ13" s="660"/>
      <c r="DK13" s="660"/>
      <c r="DL13" s="660"/>
      <c r="DM13" s="660"/>
      <c r="DN13" s="660"/>
      <c r="DO13" s="660"/>
      <c r="DP13" s="661"/>
      <c r="DQ13" s="668">
        <v>3617625</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4399</v>
      </c>
      <c r="S14" s="660"/>
      <c r="T14" s="660"/>
      <c r="U14" s="660"/>
      <c r="V14" s="660"/>
      <c r="W14" s="660"/>
      <c r="X14" s="660"/>
      <c r="Y14" s="661"/>
      <c r="Z14" s="662">
        <v>0</v>
      </c>
      <c r="AA14" s="662"/>
      <c r="AB14" s="662"/>
      <c r="AC14" s="662"/>
      <c r="AD14" s="663">
        <v>4399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395399</v>
      </c>
      <c r="BH14" s="660"/>
      <c r="BI14" s="660"/>
      <c r="BJ14" s="660"/>
      <c r="BK14" s="660"/>
      <c r="BL14" s="660"/>
      <c r="BM14" s="660"/>
      <c r="BN14" s="661"/>
      <c r="BO14" s="662">
        <v>2.1</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1869206</v>
      </c>
      <c r="CS14" s="660"/>
      <c r="CT14" s="660"/>
      <c r="CU14" s="660"/>
      <c r="CV14" s="660"/>
      <c r="CW14" s="660"/>
      <c r="CX14" s="660"/>
      <c r="CY14" s="661"/>
      <c r="CZ14" s="662">
        <v>3.6</v>
      </c>
      <c r="DA14" s="662"/>
      <c r="DB14" s="662"/>
      <c r="DC14" s="662"/>
      <c r="DD14" s="668">
        <v>205801</v>
      </c>
      <c r="DE14" s="660"/>
      <c r="DF14" s="660"/>
      <c r="DG14" s="660"/>
      <c r="DH14" s="660"/>
      <c r="DI14" s="660"/>
      <c r="DJ14" s="660"/>
      <c r="DK14" s="660"/>
      <c r="DL14" s="660"/>
      <c r="DM14" s="660"/>
      <c r="DN14" s="660"/>
      <c r="DO14" s="660"/>
      <c r="DP14" s="661"/>
      <c r="DQ14" s="668">
        <v>1243527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835396</v>
      </c>
      <c r="BH15" s="660"/>
      <c r="BI15" s="660"/>
      <c r="BJ15" s="660"/>
      <c r="BK15" s="660"/>
      <c r="BL15" s="660"/>
      <c r="BM15" s="660"/>
      <c r="BN15" s="661"/>
      <c r="BO15" s="662">
        <v>4.4000000000000004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6089453</v>
      </c>
      <c r="CS15" s="660"/>
      <c r="CT15" s="660"/>
      <c r="CU15" s="660"/>
      <c r="CV15" s="660"/>
      <c r="CW15" s="660"/>
      <c r="CX15" s="660"/>
      <c r="CY15" s="661"/>
      <c r="CZ15" s="662">
        <v>11.8</v>
      </c>
      <c r="DA15" s="662"/>
      <c r="DB15" s="662"/>
      <c r="DC15" s="662"/>
      <c r="DD15" s="668">
        <v>831423</v>
      </c>
      <c r="DE15" s="660"/>
      <c r="DF15" s="660"/>
      <c r="DG15" s="660"/>
      <c r="DH15" s="660"/>
      <c r="DI15" s="660"/>
      <c r="DJ15" s="660"/>
      <c r="DK15" s="660"/>
      <c r="DL15" s="660"/>
      <c r="DM15" s="660"/>
      <c r="DN15" s="660"/>
      <c r="DO15" s="660"/>
      <c r="DP15" s="661"/>
      <c r="DQ15" s="668">
        <v>3645914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52531</v>
      </c>
      <c r="S16" s="660"/>
      <c r="T16" s="660"/>
      <c r="U16" s="660"/>
      <c r="V16" s="660"/>
      <c r="W16" s="660"/>
      <c r="X16" s="660"/>
      <c r="Y16" s="661"/>
      <c r="Z16" s="662">
        <v>0.1</v>
      </c>
      <c r="AA16" s="662"/>
      <c r="AB16" s="662"/>
      <c r="AC16" s="662"/>
      <c r="AD16" s="663">
        <v>52531</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322850</v>
      </c>
      <c r="S17" s="660"/>
      <c r="T17" s="660"/>
      <c r="U17" s="660"/>
      <c r="V17" s="660"/>
      <c r="W17" s="660"/>
      <c r="X17" s="660"/>
      <c r="Y17" s="661"/>
      <c r="Z17" s="662">
        <v>0.6</v>
      </c>
      <c r="AA17" s="662"/>
      <c r="AB17" s="662"/>
      <c r="AC17" s="662"/>
      <c r="AD17" s="663">
        <v>322850</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4221367</v>
      </c>
      <c r="CS17" s="660"/>
      <c r="CT17" s="660"/>
      <c r="CU17" s="660"/>
      <c r="CV17" s="660"/>
      <c r="CW17" s="660"/>
      <c r="CX17" s="660"/>
      <c r="CY17" s="661"/>
      <c r="CZ17" s="662">
        <v>8.1999999999999993</v>
      </c>
      <c r="DA17" s="662"/>
      <c r="DB17" s="662"/>
      <c r="DC17" s="662"/>
      <c r="DD17" s="668" t="s">
        <v>122</v>
      </c>
      <c r="DE17" s="660"/>
      <c r="DF17" s="660"/>
      <c r="DG17" s="660"/>
      <c r="DH17" s="660"/>
      <c r="DI17" s="660"/>
      <c r="DJ17" s="660"/>
      <c r="DK17" s="660"/>
      <c r="DL17" s="660"/>
      <c r="DM17" s="660"/>
      <c r="DN17" s="660"/>
      <c r="DO17" s="660"/>
      <c r="DP17" s="661"/>
      <c r="DQ17" s="668">
        <v>4178889</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140042</v>
      </c>
      <c r="S18" s="660"/>
      <c r="T18" s="660"/>
      <c r="U18" s="660"/>
      <c r="V18" s="660"/>
      <c r="W18" s="660"/>
      <c r="X18" s="660"/>
      <c r="Y18" s="661"/>
      <c r="Z18" s="662">
        <v>0.3</v>
      </c>
      <c r="AA18" s="662"/>
      <c r="AB18" s="662"/>
      <c r="AC18" s="662"/>
      <c r="AD18" s="663">
        <v>140042</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128681</v>
      </c>
      <c r="S19" s="660"/>
      <c r="T19" s="660"/>
      <c r="U19" s="660"/>
      <c r="V19" s="660"/>
      <c r="W19" s="660"/>
      <c r="X19" s="660"/>
      <c r="Y19" s="661"/>
      <c r="Z19" s="662">
        <v>0.2</v>
      </c>
      <c r="AA19" s="662"/>
      <c r="AB19" s="662"/>
      <c r="AC19" s="662"/>
      <c r="AD19" s="663">
        <v>128681</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1312205</v>
      </c>
      <c r="BH19" s="660"/>
      <c r="BI19" s="660"/>
      <c r="BJ19" s="660"/>
      <c r="BK19" s="660"/>
      <c r="BL19" s="660"/>
      <c r="BM19" s="660"/>
      <c r="BN19" s="661"/>
      <c r="BO19" s="662">
        <v>6.8</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11361</v>
      </c>
      <c r="S20" s="660"/>
      <c r="T20" s="660"/>
      <c r="U20" s="660"/>
      <c r="V20" s="660"/>
      <c r="W20" s="660"/>
      <c r="X20" s="660"/>
      <c r="Y20" s="661"/>
      <c r="Z20" s="662">
        <v>0</v>
      </c>
      <c r="AA20" s="662"/>
      <c r="AB20" s="662"/>
      <c r="AC20" s="662"/>
      <c r="AD20" s="663">
        <v>11361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1312205</v>
      </c>
      <c r="BH20" s="660"/>
      <c r="BI20" s="660"/>
      <c r="BJ20" s="660"/>
      <c r="BK20" s="660"/>
      <c r="BL20" s="660"/>
      <c r="BM20" s="660"/>
      <c r="BN20" s="661"/>
      <c r="BO20" s="662">
        <v>6.8</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51750324</v>
      </c>
      <c r="CS20" s="660"/>
      <c r="CT20" s="660"/>
      <c r="CU20" s="660"/>
      <c r="CV20" s="660"/>
      <c r="CW20" s="660"/>
      <c r="CX20" s="660"/>
      <c r="CY20" s="661"/>
      <c r="CZ20" s="662">
        <v>100</v>
      </c>
      <c r="DA20" s="662"/>
      <c r="DB20" s="662"/>
      <c r="DC20" s="662"/>
      <c r="DD20" s="668">
        <v>5579984</v>
      </c>
      <c r="DE20" s="660"/>
      <c r="DF20" s="660"/>
      <c r="DG20" s="660"/>
      <c r="DH20" s="660"/>
      <c r="DI20" s="660"/>
      <c r="DJ20" s="660"/>
      <c r="DK20" s="660"/>
      <c r="DL20" s="660"/>
      <c r="DM20" s="660"/>
      <c r="DN20" s="660"/>
      <c r="DO20" s="660"/>
      <c r="DP20" s="661"/>
      <c r="DQ20" s="668">
        <v>32629072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6121526</v>
      </c>
      <c r="S21" s="660"/>
      <c r="T21" s="660"/>
      <c r="U21" s="660"/>
      <c r="V21" s="660"/>
      <c r="W21" s="660"/>
      <c r="X21" s="660"/>
      <c r="Y21" s="661"/>
      <c r="Z21" s="662">
        <v>11.3</v>
      </c>
      <c r="AA21" s="662"/>
      <c r="AB21" s="662"/>
      <c r="AC21" s="662"/>
      <c r="AD21" s="663">
        <v>5140484</v>
      </c>
      <c r="AE21" s="663"/>
      <c r="AF21" s="663"/>
      <c r="AG21" s="663"/>
      <c r="AH21" s="663"/>
      <c r="AI21" s="663"/>
      <c r="AJ21" s="663"/>
      <c r="AK21" s="663"/>
      <c r="AL21" s="664">
        <v>19.100000000000001</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6307</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5140484</v>
      </c>
      <c r="S22" s="660"/>
      <c r="T22" s="660"/>
      <c r="U22" s="660"/>
      <c r="V22" s="660"/>
      <c r="W22" s="660"/>
      <c r="X22" s="660"/>
      <c r="Y22" s="661"/>
      <c r="Z22" s="662">
        <v>9.5</v>
      </c>
      <c r="AA22" s="662"/>
      <c r="AB22" s="662"/>
      <c r="AC22" s="662"/>
      <c r="AD22" s="663">
        <v>5140484</v>
      </c>
      <c r="AE22" s="663"/>
      <c r="AF22" s="663"/>
      <c r="AG22" s="663"/>
      <c r="AH22" s="663"/>
      <c r="AI22" s="663"/>
      <c r="AJ22" s="663"/>
      <c r="AK22" s="663"/>
      <c r="AL22" s="664">
        <v>19.100000000000001</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981042</v>
      </c>
      <c r="S23" s="660"/>
      <c r="T23" s="660"/>
      <c r="U23" s="660"/>
      <c r="V23" s="660"/>
      <c r="W23" s="660"/>
      <c r="X23" s="660"/>
      <c r="Y23" s="661"/>
      <c r="Z23" s="662">
        <v>1.8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1305898</v>
      </c>
      <c r="BH23" s="660"/>
      <c r="BI23" s="660"/>
      <c r="BJ23" s="660"/>
      <c r="BK23" s="660"/>
      <c r="BL23" s="660"/>
      <c r="BM23" s="660"/>
      <c r="BN23" s="661"/>
      <c r="BO23" s="662">
        <v>6.8</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25232703</v>
      </c>
      <c r="CS24" s="649"/>
      <c r="CT24" s="649"/>
      <c r="CU24" s="649"/>
      <c r="CV24" s="649"/>
      <c r="CW24" s="649"/>
      <c r="CX24" s="649"/>
      <c r="CY24" s="650"/>
      <c r="CZ24" s="653">
        <v>48.8</v>
      </c>
      <c r="DA24" s="654"/>
      <c r="DB24" s="654"/>
      <c r="DC24" s="670"/>
      <c r="DD24" s="694">
        <v>15441508</v>
      </c>
      <c r="DE24" s="649"/>
      <c r="DF24" s="649"/>
      <c r="DG24" s="649"/>
      <c r="DH24" s="649"/>
      <c r="DI24" s="649"/>
      <c r="DJ24" s="649"/>
      <c r="DK24" s="650"/>
      <c r="DL24" s="694">
        <v>14207538</v>
      </c>
      <c r="DM24" s="649"/>
      <c r="DN24" s="649"/>
      <c r="DO24" s="649"/>
      <c r="DP24" s="649"/>
      <c r="DQ24" s="649"/>
      <c r="DR24" s="649"/>
      <c r="DS24" s="649"/>
      <c r="DT24" s="649"/>
      <c r="DU24" s="649"/>
      <c r="DV24" s="650"/>
      <c r="DW24" s="653">
        <v>52.4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29066019</v>
      </c>
      <c r="S25" s="660"/>
      <c r="T25" s="660"/>
      <c r="U25" s="660"/>
      <c r="V25" s="660"/>
      <c r="W25" s="660"/>
      <c r="X25" s="660"/>
      <c r="Y25" s="661"/>
      <c r="Z25" s="662">
        <v>53.7</v>
      </c>
      <c r="AA25" s="662"/>
      <c r="AB25" s="662"/>
      <c r="AC25" s="662"/>
      <c r="AD25" s="663">
        <v>26779079</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8334605</v>
      </c>
      <c r="CS25" s="691"/>
      <c r="CT25" s="691"/>
      <c r="CU25" s="691"/>
      <c r="CV25" s="691"/>
      <c r="CW25" s="691"/>
      <c r="CX25" s="691"/>
      <c r="CY25" s="692"/>
      <c r="CZ25" s="664">
        <v>16.100000000000001</v>
      </c>
      <c r="DA25" s="689"/>
      <c r="DB25" s="689"/>
      <c r="DC25" s="693"/>
      <c r="DD25" s="668">
        <v>7043603</v>
      </c>
      <c r="DE25" s="691"/>
      <c r="DF25" s="691"/>
      <c r="DG25" s="691"/>
      <c r="DH25" s="691"/>
      <c r="DI25" s="691"/>
      <c r="DJ25" s="691"/>
      <c r="DK25" s="692"/>
      <c r="DL25" s="668">
        <v>6865255</v>
      </c>
      <c r="DM25" s="691"/>
      <c r="DN25" s="691"/>
      <c r="DO25" s="691"/>
      <c r="DP25" s="691"/>
      <c r="DQ25" s="691"/>
      <c r="DR25" s="691"/>
      <c r="DS25" s="691"/>
      <c r="DT25" s="691"/>
      <c r="DU25" s="691"/>
      <c r="DV25" s="692"/>
      <c r="DW25" s="664">
        <v>25.3</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9252</v>
      </c>
      <c r="S26" s="660"/>
      <c r="T26" s="660"/>
      <c r="U26" s="660"/>
      <c r="V26" s="660"/>
      <c r="W26" s="660"/>
      <c r="X26" s="660"/>
      <c r="Y26" s="661"/>
      <c r="Z26" s="662">
        <v>0</v>
      </c>
      <c r="AA26" s="662"/>
      <c r="AB26" s="662"/>
      <c r="AC26" s="662"/>
      <c r="AD26" s="663">
        <v>9252</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6182337</v>
      </c>
      <c r="CS26" s="660"/>
      <c r="CT26" s="660"/>
      <c r="CU26" s="660"/>
      <c r="CV26" s="660"/>
      <c r="CW26" s="660"/>
      <c r="CX26" s="660"/>
      <c r="CY26" s="661"/>
      <c r="CZ26" s="664">
        <v>11.9</v>
      </c>
      <c r="DA26" s="689"/>
      <c r="DB26" s="689"/>
      <c r="DC26" s="693"/>
      <c r="DD26" s="668">
        <v>5086726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817126</v>
      </c>
      <c r="S27" s="660"/>
      <c r="T27" s="660"/>
      <c r="U27" s="660"/>
      <c r="V27" s="660"/>
      <c r="W27" s="660"/>
      <c r="X27" s="660"/>
      <c r="Y27" s="661"/>
      <c r="Z27" s="662">
        <v>1.5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19202176</v>
      </c>
      <c r="BH27" s="660"/>
      <c r="BI27" s="660"/>
      <c r="BJ27" s="660"/>
      <c r="BK27" s="660"/>
      <c r="BL27" s="660"/>
      <c r="BM27" s="660"/>
      <c r="BN27" s="661"/>
      <c r="BO27" s="662">
        <v>100</v>
      </c>
      <c r="BP27" s="662"/>
      <c r="BQ27" s="662"/>
      <c r="BR27" s="662"/>
      <c r="BS27" s="663">
        <v>513449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12676731</v>
      </c>
      <c r="CS27" s="691"/>
      <c r="CT27" s="691"/>
      <c r="CU27" s="691"/>
      <c r="CV27" s="691"/>
      <c r="CW27" s="691"/>
      <c r="CX27" s="691"/>
      <c r="CY27" s="692"/>
      <c r="CZ27" s="664">
        <v>24.5</v>
      </c>
      <c r="DA27" s="689"/>
      <c r="DB27" s="689"/>
      <c r="DC27" s="693"/>
      <c r="DD27" s="668">
        <v>4219016</v>
      </c>
      <c r="DE27" s="691"/>
      <c r="DF27" s="691"/>
      <c r="DG27" s="691"/>
      <c r="DH27" s="691"/>
      <c r="DI27" s="691"/>
      <c r="DJ27" s="691"/>
      <c r="DK27" s="692"/>
      <c r="DL27" s="668">
        <v>3163394</v>
      </c>
      <c r="DM27" s="691"/>
      <c r="DN27" s="691"/>
      <c r="DO27" s="691"/>
      <c r="DP27" s="691"/>
      <c r="DQ27" s="691"/>
      <c r="DR27" s="691"/>
      <c r="DS27" s="691"/>
      <c r="DT27" s="691"/>
      <c r="DU27" s="691"/>
      <c r="DV27" s="692"/>
      <c r="DW27" s="664">
        <v>11.7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1024459</v>
      </c>
      <c r="S28" s="660"/>
      <c r="T28" s="660"/>
      <c r="U28" s="660"/>
      <c r="V28" s="660"/>
      <c r="W28" s="660"/>
      <c r="X28" s="660"/>
      <c r="Y28" s="661"/>
      <c r="Z28" s="662">
        <v>1.9</v>
      </c>
      <c r="AA28" s="662"/>
      <c r="AB28" s="662"/>
      <c r="AC28" s="662"/>
      <c r="AD28" s="663">
        <v>39901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4221367</v>
      </c>
      <c r="CS28" s="660"/>
      <c r="CT28" s="660"/>
      <c r="CU28" s="660"/>
      <c r="CV28" s="660"/>
      <c r="CW28" s="660"/>
      <c r="CX28" s="660"/>
      <c r="CY28" s="661"/>
      <c r="CZ28" s="664">
        <v>8.1999999999999993</v>
      </c>
      <c r="DA28" s="689"/>
      <c r="DB28" s="689"/>
      <c r="DC28" s="693"/>
      <c r="DD28" s="668">
        <v>4178889</v>
      </c>
      <c r="DE28" s="660"/>
      <c r="DF28" s="660"/>
      <c r="DG28" s="660"/>
      <c r="DH28" s="660"/>
      <c r="DI28" s="660"/>
      <c r="DJ28" s="660"/>
      <c r="DK28" s="661"/>
      <c r="DL28" s="668">
        <v>4178889</v>
      </c>
      <c r="DM28" s="660"/>
      <c r="DN28" s="660"/>
      <c r="DO28" s="660"/>
      <c r="DP28" s="660"/>
      <c r="DQ28" s="660"/>
      <c r="DR28" s="660"/>
      <c r="DS28" s="660"/>
      <c r="DT28" s="660"/>
      <c r="DU28" s="660"/>
      <c r="DV28" s="661"/>
      <c r="DW28" s="664">
        <v>15.4</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297919</v>
      </c>
      <c r="S29" s="660"/>
      <c r="T29" s="660"/>
      <c r="U29" s="660"/>
      <c r="V29" s="660"/>
      <c r="W29" s="660"/>
      <c r="X29" s="660"/>
      <c r="Y29" s="661"/>
      <c r="Z29" s="662">
        <v>0.6</v>
      </c>
      <c r="AA29" s="662"/>
      <c r="AB29" s="662"/>
      <c r="AC29" s="662"/>
      <c r="AD29" s="663">
        <v>1160</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4221357</v>
      </c>
      <c r="CS29" s="691"/>
      <c r="CT29" s="691"/>
      <c r="CU29" s="691"/>
      <c r="CV29" s="691"/>
      <c r="CW29" s="691"/>
      <c r="CX29" s="691"/>
      <c r="CY29" s="692"/>
      <c r="CZ29" s="664">
        <v>8.1999999999999993</v>
      </c>
      <c r="DA29" s="689"/>
      <c r="DB29" s="689"/>
      <c r="DC29" s="693"/>
      <c r="DD29" s="668">
        <v>4178879</v>
      </c>
      <c r="DE29" s="691"/>
      <c r="DF29" s="691"/>
      <c r="DG29" s="691"/>
      <c r="DH29" s="691"/>
      <c r="DI29" s="691"/>
      <c r="DJ29" s="691"/>
      <c r="DK29" s="692"/>
      <c r="DL29" s="668">
        <v>4178879</v>
      </c>
      <c r="DM29" s="691"/>
      <c r="DN29" s="691"/>
      <c r="DO29" s="691"/>
      <c r="DP29" s="691"/>
      <c r="DQ29" s="691"/>
      <c r="DR29" s="691"/>
      <c r="DS29" s="691"/>
      <c r="DT29" s="691"/>
      <c r="DU29" s="691"/>
      <c r="DV29" s="692"/>
      <c r="DW29" s="664">
        <v>15.4</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9438856</v>
      </c>
      <c r="S30" s="660"/>
      <c r="T30" s="660"/>
      <c r="U30" s="660"/>
      <c r="V30" s="660"/>
      <c r="W30" s="660"/>
      <c r="X30" s="660"/>
      <c r="Y30" s="661"/>
      <c r="Z30" s="662">
        <v>17.399999999999999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4014069</v>
      </c>
      <c r="CS30" s="660"/>
      <c r="CT30" s="660"/>
      <c r="CU30" s="660"/>
      <c r="CV30" s="660"/>
      <c r="CW30" s="660"/>
      <c r="CX30" s="660"/>
      <c r="CY30" s="661"/>
      <c r="CZ30" s="664">
        <v>7.8</v>
      </c>
      <c r="DA30" s="689"/>
      <c r="DB30" s="689"/>
      <c r="DC30" s="693"/>
      <c r="DD30" s="668">
        <v>3971672</v>
      </c>
      <c r="DE30" s="660"/>
      <c r="DF30" s="660"/>
      <c r="DG30" s="660"/>
      <c r="DH30" s="660"/>
      <c r="DI30" s="660"/>
      <c r="DJ30" s="660"/>
      <c r="DK30" s="661"/>
      <c r="DL30" s="668">
        <v>3971672</v>
      </c>
      <c r="DM30" s="660"/>
      <c r="DN30" s="660"/>
      <c r="DO30" s="660"/>
      <c r="DP30" s="660"/>
      <c r="DQ30" s="660"/>
      <c r="DR30" s="660"/>
      <c r="DS30" s="660"/>
      <c r="DT30" s="660"/>
      <c r="DU30" s="660"/>
      <c r="DV30" s="661"/>
      <c r="DW30" s="664">
        <v>14.6</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98.3</v>
      </c>
      <c r="BN31" s="703"/>
      <c r="BO31" s="703"/>
      <c r="BP31" s="703"/>
      <c r="BQ31" s="704"/>
      <c r="BR31" s="715">
        <v>99.5</v>
      </c>
      <c r="BS31" s="703"/>
      <c r="BT31" s="703"/>
      <c r="BU31" s="703"/>
      <c r="BV31" s="703"/>
      <c r="BW31" s="703"/>
      <c r="BX31" s="654">
        <v>98.2</v>
      </c>
      <c r="BY31" s="703"/>
      <c r="BZ31" s="703"/>
      <c r="CA31" s="703"/>
      <c r="CB31" s="704"/>
      <c r="CD31" s="697"/>
      <c r="CE31" s="698"/>
      <c r="CF31" s="656" t="s">
        <v>300</v>
      </c>
      <c r="CG31" s="657"/>
      <c r="CH31" s="657"/>
      <c r="CI31" s="657"/>
      <c r="CJ31" s="657"/>
      <c r="CK31" s="657"/>
      <c r="CL31" s="657"/>
      <c r="CM31" s="657"/>
      <c r="CN31" s="657"/>
      <c r="CO31" s="657"/>
      <c r="CP31" s="657"/>
      <c r="CQ31" s="658"/>
      <c r="CR31" s="659">
        <v>207288</v>
      </c>
      <c r="CS31" s="691"/>
      <c r="CT31" s="691"/>
      <c r="CU31" s="691"/>
      <c r="CV31" s="691"/>
      <c r="CW31" s="691"/>
      <c r="CX31" s="691"/>
      <c r="CY31" s="692"/>
      <c r="CZ31" s="664">
        <v>0.4</v>
      </c>
      <c r="DA31" s="689"/>
      <c r="DB31" s="689"/>
      <c r="DC31" s="693"/>
      <c r="DD31" s="668">
        <v>207207</v>
      </c>
      <c r="DE31" s="691"/>
      <c r="DF31" s="691"/>
      <c r="DG31" s="691"/>
      <c r="DH31" s="691"/>
      <c r="DI31" s="691"/>
      <c r="DJ31" s="691"/>
      <c r="DK31" s="692"/>
      <c r="DL31" s="668">
        <v>207207</v>
      </c>
      <c r="DM31" s="691"/>
      <c r="DN31" s="691"/>
      <c r="DO31" s="691"/>
      <c r="DP31" s="691"/>
      <c r="DQ31" s="691"/>
      <c r="DR31" s="691"/>
      <c r="DS31" s="691"/>
      <c r="DT31" s="691"/>
      <c r="DU31" s="691"/>
      <c r="DV31" s="692"/>
      <c r="DW31" s="664">
        <v>0.8</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3411032</v>
      </c>
      <c r="S32" s="660"/>
      <c r="T32" s="660"/>
      <c r="U32" s="660"/>
      <c r="V32" s="660"/>
      <c r="W32" s="660"/>
      <c r="X32" s="660"/>
      <c r="Y32" s="661"/>
      <c r="Z32" s="662">
        <v>6.3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99</v>
      </c>
      <c r="BN32" s="691"/>
      <c r="BO32" s="691"/>
      <c r="BP32" s="691"/>
      <c r="BQ32" s="714"/>
      <c r="BR32" s="716">
        <v>99.5</v>
      </c>
      <c r="BS32" s="691"/>
      <c r="BT32" s="691"/>
      <c r="BU32" s="691"/>
      <c r="BV32" s="691"/>
      <c r="BW32" s="691"/>
      <c r="BX32" s="665">
        <v>99.1</v>
      </c>
      <c r="BY32" s="691"/>
      <c r="BZ32" s="691"/>
      <c r="CA32" s="691"/>
      <c r="CB32" s="714"/>
      <c r="CD32" s="699"/>
      <c r="CE32" s="700"/>
      <c r="CF32" s="656" t="s">
        <v>304</v>
      </c>
      <c r="CG32" s="657"/>
      <c r="CH32" s="657"/>
      <c r="CI32" s="657"/>
      <c r="CJ32" s="657"/>
      <c r="CK32" s="657"/>
      <c r="CL32" s="657"/>
      <c r="CM32" s="657"/>
      <c r="CN32" s="657"/>
      <c r="CO32" s="657"/>
      <c r="CP32" s="657"/>
      <c r="CQ32" s="658"/>
      <c r="CR32" s="659">
        <v>10</v>
      </c>
      <c r="CS32" s="660"/>
      <c r="CT32" s="660"/>
      <c r="CU32" s="660"/>
      <c r="CV32" s="660"/>
      <c r="CW32" s="660"/>
      <c r="CX32" s="660"/>
      <c r="CY32" s="661"/>
      <c r="CZ32" s="664">
        <v>0</v>
      </c>
      <c r="DA32" s="689"/>
      <c r="DB32" s="689"/>
      <c r="DC32" s="693"/>
      <c r="DD32" s="668">
        <v>10</v>
      </c>
      <c r="DE32" s="660"/>
      <c r="DF32" s="660"/>
      <c r="DG32" s="660"/>
      <c r="DH32" s="660"/>
      <c r="DI32" s="660"/>
      <c r="DJ32" s="660"/>
      <c r="DK32" s="661"/>
      <c r="DL32" s="668">
        <v>10</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104660</v>
      </c>
      <c r="S33" s="660"/>
      <c r="T33" s="660"/>
      <c r="U33" s="660"/>
      <c r="V33" s="660"/>
      <c r="W33" s="660"/>
      <c r="X33" s="660"/>
      <c r="Y33" s="661"/>
      <c r="Z33" s="662">
        <v>0.2</v>
      </c>
      <c r="AA33" s="662"/>
      <c r="AB33" s="662"/>
      <c r="AC33" s="662"/>
      <c r="AD33" s="663">
        <v>14851</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97.5</v>
      </c>
      <c r="BN33" s="718"/>
      <c r="BO33" s="718"/>
      <c r="BP33" s="718"/>
      <c r="BQ33" s="720"/>
      <c r="BR33" s="717">
        <v>99.4</v>
      </c>
      <c r="BS33" s="718"/>
      <c r="BT33" s="718"/>
      <c r="BU33" s="718"/>
      <c r="BV33" s="718"/>
      <c r="BW33" s="718"/>
      <c r="BX33" s="719">
        <v>97.3</v>
      </c>
      <c r="BY33" s="718"/>
      <c r="BZ33" s="718"/>
      <c r="CA33" s="718"/>
      <c r="CB33" s="720"/>
      <c r="CD33" s="656" t="s">
        <v>307</v>
      </c>
      <c r="CE33" s="657"/>
      <c r="CF33" s="657"/>
      <c r="CG33" s="657"/>
      <c r="CH33" s="657"/>
      <c r="CI33" s="657"/>
      <c r="CJ33" s="657"/>
      <c r="CK33" s="657"/>
      <c r="CL33" s="657"/>
      <c r="CM33" s="657"/>
      <c r="CN33" s="657"/>
      <c r="CO33" s="657"/>
      <c r="CP33" s="657"/>
      <c r="CQ33" s="658"/>
      <c r="CR33" s="659">
        <v>20937637</v>
      </c>
      <c r="CS33" s="691"/>
      <c r="CT33" s="691"/>
      <c r="CU33" s="691"/>
      <c r="CV33" s="691"/>
      <c r="CW33" s="691"/>
      <c r="CX33" s="691"/>
      <c r="CY33" s="692"/>
      <c r="CZ33" s="664">
        <v>40.5</v>
      </c>
      <c r="DA33" s="689"/>
      <c r="DB33" s="689"/>
      <c r="DC33" s="693"/>
      <c r="DD33" s="668">
        <v>16275937</v>
      </c>
      <c r="DE33" s="691"/>
      <c r="DF33" s="691"/>
      <c r="DG33" s="691"/>
      <c r="DH33" s="691"/>
      <c r="DI33" s="691"/>
      <c r="DJ33" s="691"/>
      <c r="DK33" s="692"/>
      <c r="DL33" s="668">
        <v>12133104</v>
      </c>
      <c r="DM33" s="691"/>
      <c r="DN33" s="691"/>
      <c r="DO33" s="691"/>
      <c r="DP33" s="691"/>
      <c r="DQ33" s="691"/>
      <c r="DR33" s="691"/>
      <c r="DS33" s="691"/>
      <c r="DT33" s="691"/>
      <c r="DU33" s="691"/>
      <c r="DV33" s="692"/>
      <c r="DW33" s="664">
        <v>44.7</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1110027</v>
      </c>
      <c r="S34" s="660"/>
      <c r="T34" s="660"/>
      <c r="U34" s="660"/>
      <c r="V34" s="660"/>
      <c r="W34" s="660"/>
      <c r="X34" s="660"/>
      <c r="Y34" s="661"/>
      <c r="Z34" s="662">
        <v>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9080672</v>
      </c>
      <c r="CS34" s="660"/>
      <c r="CT34" s="660"/>
      <c r="CU34" s="660"/>
      <c r="CV34" s="660"/>
      <c r="CW34" s="660"/>
      <c r="CX34" s="660"/>
      <c r="CY34" s="661"/>
      <c r="CZ34" s="664">
        <v>17.5</v>
      </c>
      <c r="DA34" s="689"/>
      <c r="DB34" s="689"/>
      <c r="DC34" s="693"/>
      <c r="DD34" s="668">
        <v>6138115</v>
      </c>
      <c r="DE34" s="660"/>
      <c r="DF34" s="660"/>
      <c r="DG34" s="660"/>
      <c r="DH34" s="660"/>
      <c r="DI34" s="660"/>
      <c r="DJ34" s="660"/>
      <c r="DK34" s="661"/>
      <c r="DL34" s="668">
        <v>5140425</v>
      </c>
      <c r="DM34" s="660"/>
      <c r="DN34" s="660"/>
      <c r="DO34" s="660"/>
      <c r="DP34" s="660"/>
      <c r="DQ34" s="660"/>
      <c r="DR34" s="660"/>
      <c r="DS34" s="660"/>
      <c r="DT34" s="660"/>
      <c r="DU34" s="660"/>
      <c r="DV34" s="661"/>
      <c r="DW34" s="664">
        <v>19</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2006652</v>
      </c>
      <c r="S35" s="660"/>
      <c r="T35" s="660"/>
      <c r="U35" s="660"/>
      <c r="V35" s="660"/>
      <c r="W35" s="660"/>
      <c r="X35" s="660"/>
      <c r="Y35" s="661"/>
      <c r="Z35" s="662">
        <v>3.7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205893</v>
      </c>
      <c r="CS35" s="691"/>
      <c r="CT35" s="691"/>
      <c r="CU35" s="691"/>
      <c r="CV35" s="691"/>
      <c r="CW35" s="691"/>
      <c r="CX35" s="691"/>
      <c r="CY35" s="692"/>
      <c r="CZ35" s="664">
        <v>0.4</v>
      </c>
      <c r="DA35" s="689"/>
      <c r="DB35" s="689"/>
      <c r="DC35" s="693"/>
      <c r="DD35" s="668">
        <v>169431</v>
      </c>
      <c r="DE35" s="691"/>
      <c r="DF35" s="691"/>
      <c r="DG35" s="691"/>
      <c r="DH35" s="691"/>
      <c r="DI35" s="691"/>
      <c r="DJ35" s="691"/>
      <c r="DK35" s="692"/>
      <c r="DL35" s="668">
        <v>167508</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2521031</v>
      </c>
      <c r="S36" s="660"/>
      <c r="T36" s="660"/>
      <c r="U36" s="660"/>
      <c r="V36" s="660"/>
      <c r="W36" s="660"/>
      <c r="X36" s="660"/>
      <c r="Y36" s="661"/>
      <c r="Z36" s="662">
        <v>4.7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7415627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39531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5184385</v>
      </c>
      <c r="CS36" s="660"/>
      <c r="CT36" s="660"/>
      <c r="CU36" s="660"/>
      <c r="CV36" s="660"/>
      <c r="CW36" s="660"/>
      <c r="CX36" s="660"/>
      <c r="CY36" s="661"/>
      <c r="CZ36" s="664">
        <v>10</v>
      </c>
      <c r="DA36" s="689"/>
      <c r="DB36" s="689"/>
      <c r="DC36" s="693"/>
      <c r="DD36" s="668">
        <v>4689452</v>
      </c>
      <c r="DE36" s="660"/>
      <c r="DF36" s="660"/>
      <c r="DG36" s="660"/>
      <c r="DH36" s="660"/>
      <c r="DI36" s="660"/>
      <c r="DJ36" s="660"/>
      <c r="DK36" s="661"/>
      <c r="DL36" s="668">
        <v>3185563</v>
      </c>
      <c r="DM36" s="660"/>
      <c r="DN36" s="660"/>
      <c r="DO36" s="660"/>
      <c r="DP36" s="660"/>
      <c r="DQ36" s="660"/>
      <c r="DR36" s="660"/>
      <c r="DS36" s="660"/>
      <c r="DT36" s="660"/>
      <c r="DU36" s="660"/>
      <c r="DV36" s="661"/>
      <c r="DW36" s="664">
        <v>11.7</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960688</v>
      </c>
      <c r="S37" s="660"/>
      <c r="T37" s="660"/>
      <c r="U37" s="660"/>
      <c r="V37" s="660"/>
      <c r="W37" s="660"/>
      <c r="X37" s="660"/>
      <c r="Y37" s="661"/>
      <c r="Z37" s="662">
        <v>1.8</v>
      </c>
      <c r="AA37" s="662"/>
      <c r="AB37" s="662"/>
      <c r="AC37" s="662"/>
      <c r="AD37" s="663">
        <v>14087</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2508745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-3605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231459</v>
      </c>
      <c r="CS37" s="691"/>
      <c r="CT37" s="691"/>
      <c r="CU37" s="691"/>
      <c r="CV37" s="691"/>
      <c r="CW37" s="691"/>
      <c r="CX37" s="691"/>
      <c r="CY37" s="692"/>
      <c r="CZ37" s="664">
        <v>0.4</v>
      </c>
      <c r="DA37" s="689"/>
      <c r="DB37" s="689"/>
      <c r="DC37" s="693"/>
      <c r="DD37" s="668">
        <v>231459</v>
      </c>
      <c r="DE37" s="691"/>
      <c r="DF37" s="691"/>
      <c r="DG37" s="691"/>
      <c r="DH37" s="691"/>
      <c r="DI37" s="691"/>
      <c r="DJ37" s="691"/>
      <c r="DK37" s="692"/>
      <c r="DL37" s="668">
        <v>189687</v>
      </c>
      <c r="DM37" s="691"/>
      <c r="DN37" s="691"/>
      <c r="DO37" s="691"/>
      <c r="DP37" s="691"/>
      <c r="DQ37" s="691"/>
      <c r="DR37" s="691"/>
      <c r="DS37" s="691"/>
      <c r="DT37" s="691"/>
      <c r="DU37" s="691"/>
      <c r="DV37" s="692"/>
      <c r="DW37" s="664">
        <v>0.7</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3384561</v>
      </c>
      <c r="S38" s="660"/>
      <c r="T38" s="660"/>
      <c r="U38" s="660"/>
      <c r="V38" s="660"/>
      <c r="W38" s="660"/>
      <c r="X38" s="660"/>
      <c r="Y38" s="661"/>
      <c r="Z38" s="662">
        <v>6.3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1264991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12781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3823929</v>
      </c>
      <c r="CS38" s="660"/>
      <c r="CT38" s="660"/>
      <c r="CU38" s="660"/>
      <c r="CV38" s="660"/>
      <c r="CW38" s="660"/>
      <c r="CX38" s="660"/>
      <c r="CY38" s="661"/>
      <c r="CZ38" s="664">
        <v>7.4</v>
      </c>
      <c r="DA38" s="689"/>
      <c r="DB38" s="689"/>
      <c r="DC38" s="693"/>
      <c r="DD38" s="668">
        <v>3193688</v>
      </c>
      <c r="DE38" s="660"/>
      <c r="DF38" s="660"/>
      <c r="DG38" s="660"/>
      <c r="DH38" s="660"/>
      <c r="DI38" s="660"/>
      <c r="DJ38" s="660"/>
      <c r="DK38" s="661"/>
      <c r="DL38" s="668">
        <v>2950295</v>
      </c>
      <c r="DM38" s="660"/>
      <c r="DN38" s="660"/>
      <c r="DO38" s="660"/>
      <c r="DP38" s="660"/>
      <c r="DQ38" s="660"/>
      <c r="DR38" s="660"/>
      <c r="DS38" s="660"/>
      <c r="DT38" s="660"/>
      <c r="DU38" s="660"/>
      <c r="DV38" s="661"/>
      <c r="DW38" s="664">
        <v>10.9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28442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19185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1946276</v>
      </c>
      <c r="CS39" s="691"/>
      <c r="CT39" s="691"/>
      <c r="CU39" s="691"/>
      <c r="CV39" s="691"/>
      <c r="CW39" s="691"/>
      <c r="CX39" s="691"/>
      <c r="CY39" s="692"/>
      <c r="CZ39" s="664">
        <v>3.8</v>
      </c>
      <c r="DA39" s="689"/>
      <c r="DB39" s="689"/>
      <c r="DC39" s="693"/>
      <c r="DD39" s="668">
        <v>1389538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263861</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696482</v>
      </c>
      <c r="CS40" s="660"/>
      <c r="CT40" s="660"/>
      <c r="CU40" s="660"/>
      <c r="CV40" s="660"/>
      <c r="CW40" s="660"/>
      <c r="CX40" s="660"/>
      <c r="CY40" s="661"/>
      <c r="CZ40" s="664">
        <v>1.3</v>
      </c>
      <c r="DA40" s="689"/>
      <c r="DB40" s="689"/>
      <c r="DC40" s="693"/>
      <c r="DD40" s="668">
        <v>695713</v>
      </c>
      <c r="DE40" s="660"/>
      <c r="DF40" s="660"/>
      <c r="DG40" s="660"/>
      <c r="DH40" s="660"/>
      <c r="DI40" s="660"/>
      <c r="DJ40" s="660"/>
      <c r="DK40" s="661"/>
      <c r="DL40" s="668">
        <v>689313</v>
      </c>
      <c r="DM40" s="660"/>
      <c r="DN40" s="660"/>
      <c r="DO40" s="660"/>
      <c r="DP40" s="660"/>
      <c r="DQ40" s="660"/>
      <c r="DR40" s="660"/>
      <c r="DS40" s="660"/>
      <c r="DT40" s="660"/>
      <c r="DU40" s="660"/>
      <c r="DV40" s="661"/>
      <c r="DW40" s="664">
        <v>2.5</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54152282</v>
      </c>
      <c r="S41" s="732"/>
      <c r="T41" s="732"/>
      <c r="U41" s="732"/>
      <c r="V41" s="732"/>
      <c r="W41" s="732"/>
      <c r="X41" s="732"/>
      <c r="Y41" s="736"/>
      <c r="Z41" s="737">
        <v>100</v>
      </c>
      <c r="AA41" s="737"/>
      <c r="AB41" s="737"/>
      <c r="AC41" s="737"/>
      <c r="AD41" s="738">
        <v>26858330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794758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2818691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5579984</v>
      </c>
      <c r="CS42" s="691"/>
      <c r="CT42" s="691"/>
      <c r="CU42" s="691"/>
      <c r="CV42" s="691"/>
      <c r="CW42" s="691"/>
      <c r="CX42" s="691"/>
      <c r="CY42" s="692"/>
      <c r="CZ42" s="664">
        <v>10.8</v>
      </c>
      <c r="DA42" s="689"/>
      <c r="DB42" s="689"/>
      <c r="DC42" s="693"/>
      <c r="DD42" s="668">
        <v>911627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87232</v>
      </c>
      <c r="CS43" s="691"/>
      <c r="CT43" s="691"/>
      <c r="CU43" s="691"/>
      <c r="CV43" s="691"/>
      <c r="CW43" s="691"/>
      <c r="CX43" s="691"/>
      <c r="CY43" s="692"/>
      <c r="CZ43" s="664">
        <v>0.2</v>
      </c>
      <c r="DA43" s="689"/>
      <c r="DB43" s="689"/>
      <c r="DC43" s="693"/>
      <c r="DD43" s="668">
        <v>87232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5579984</v>
      </c>
      <c r="CS44" s="660"/>
      <c r="CT44" s="660"/>
      <c r="CU44" s="660"/>
      <c r="CV44" s="660"/>
      <c r="CW44" s="660"/>
      <c r="CX44" s="660"/>
      <c r="CY44" s="661"/>
      <c r="CZ44" s="664">
        <v>10.8</v>
      </c>
      <c r="DA44" s="665"/>
      <c r="DB44" s="665"/>
      <c r="DC44" s="671"/>
      <c r="DD44" s="668">
        <v>911627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2118650</v>
      </c>
      <c r="CS45" s="691"/>
      <c r="CT45" s="691"/>
      <c r="CU45" s="691"/>
      <c r="CV45" s="691"/>
      <c r="CW45" s="691"/>
      <c r="CX45" s="691"/>
      <c r="CY45" s="692"/>
      <c r="CZ45" s="664">
        <v>4.0999999999999996</v>
      </c>
      <c r="DA45" s="689"/>
      <c r="DB45" s="689"/>
      <c r="DC45" s="693"/>
      <c r="DD45" s="668">
        <v>175910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3213473</v>
      </c>
      <c r="CS46" s="660"/>
      <c r="CT46" s="660"/>
      <c r="CU46" s="660"/>
      <c r="CV46" s="660"/>
      <c r="CW46" s="660"/>
      <c r="CX46" s="660"/>
      <c r="CY46" s="661"/>
      <c r="CZ46" s="664">
        <v>6.2</v>
      </c>
      <c r="DA46" s="665"/>
      <c r="DB46" s="665"/>
      <c r="DC46" s="671"/>
      <c r="DD46" s="668">
        <v>672956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51750324</v>
      </c>
      <c r="CS49" s="718"/>
      <c r="CT49" s="718"/>
      <c r="CU49" s="718"/>
      <c r="CV49" s="718"/>
      <c r="CW49" s="718"/>
      <c r="CX49" s="718"/>
      <c r="CY49" s="747"/>
      <c r="CZ49" s="739">
        <v>100</v>
      </c>
      <c r="DA49" s="748"/>
      <c r="DB49" s="748"/>
      <c r="DC49" s="749"/>
      <c r="DD49" s="750">
        <v>32629072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cxbDKyVandRWVVmUx9Ojf3X5vEkvoaxrTCd00BaJ7taFV+BpJy582jhVcJ5LGlIp+wau1D+2AIcNf8GLyAEGA==" saltValue="rtxSlKl4oi3mkD/QvglH3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6" zoomScale="40" zoomScaleNormal="40" zoomScaleSheetLayoutView="70" workbookViewId="0">
      <selection activeCell="AF64" sqref="AF6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54074</v>
      </c>
      <c r="R7" s="789"/>
      <c r="S7" s="789"/>
      <c r="T7" s="789"/>
      <c r="U7" s="789"/>
      <c r="V7" s="789">
        <v>51696</v>
      </c>
      <c r="W7" s="789"/>
      <c r="X7" s="789"/>
      <c r="Y7" s="789"/>
      <c r="Z7" s="789"/>
      <c r="AA7" s="789">
        <v>2379</v>
      </c>
      <c r="AB7" s="789"/>
      <c r="AC7" s="789"/>
      <c r="AD7" s="789"/>
      <c r="AE7" s="790"/>
      <c r="AF7" s="791">
        <v>2254</v>
      </c>
      <c r="AG7" s="792"/>
      <c r="AH7" s="792"/>
      <c r="AI7" s="792"/>
      <c r="AJ7" s="793"/>
      <c r="AK7" s="794">
        <v>2007</v>
      </c>
      <c r="AL7" s="795"/>
      <c r="AM7" s="795"/>
      <c r="AN7" s="795"/>
      <c r="AO7" s="795"/>
      <c r="AP7" s="795">
        <v>53078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566</v>
      </c>
      <c r="BT7" s="783"/>
      <c r="BU7" s="783"/>
      <c r="BV7" s="783"/>
      <c r="BW7" s="783"/>
      <c r="BX7" s="783"/>
      <c r="BY7" s="783"/>
      <c r="BZ7" s="783"/>
      <c r="CA7" s="783"/>
      <c r="CB7" s="783"/>
      <c r="CC7" s="783"/>
      <c r="CD7" s="783"/>
      <c r="CE7" s="783"/>
      <c r="CF7" s="783"/>
      <c r="CG7" s="798"/>
      <c r="CH7" s="779" t="s">
        <v>570</v>
      </c>
      <c r="CI7" s="780"/>
      <c r="CJ7" s="780"/>
      <c r="CK7" s="780"/>
      <c r="CL7" s="781"/>
      <c r="CM7" s="779">
        <v>12</v>
      </c>
      <c r="CN7" s="780"/>
      <c r="CO7" s="780"/>
      <c r="CP7" s="780"/>
      <c r="CQ7" s="781"/>
      <c r="CR7" s="779">
        <v>4</v>
      </c>
      <c r="CS7" s="780"/>
      <c r="CT7" s="780"/>
      <c r="CU7" s="780"/>
      <c r="CV7" s="781"/>
      <c r="CW7" s="779" t="s">
        <v>490</v>
      </c>
      <c r="CX7" s="780"/>
      <c r="CY7" s="780"/>
      <c r="CZ7" s="780"/>
      <c r="DA7" s="781"/>
      <c r="DB7" s="779" t="s">
        <v>490</v>
      </c>
      <c r="DC7" s="780"/>
      <c r="DD7" s="780"/>
      <c r="DE7" s="780"/>
      <c r="DF7" s="781"/>
      <c r="DG7" s="779" t="s">
        <v>490</v>
      </c>
      <c r="DH7" s="780"/>
      <c r="DI7" s="780"/>
      <c r="DJ7" s="780"/>
      <c r="DK7" s="781"/>
      <c r="DL7" s="779" t="s">
        <v>490</v>
      </c>
      <c r="DM7" s="780"/>
      <c r="DN7" s="780"/>
      <c r="DO7" s="780"/>
      <c r="DP7" s="781"/>
      <c r="DQ7" s="779" t="s">
        <v>490</v>
      </c>
      <c r="DR7" s="780"/>
      <c r="DS7" s="780"/>
      <c r="DT7" s="780"/>
      <c r="DU7" s="781"/>
      <c r="DV7" s="782" t="s">
        <v>571</v>
      </c>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108</v>
      </c>
      <c r="R8" s="820"/>
      <c r="S8" s="820"/>
      <c r="T8" s="820"/>
      <c r="U8" s="820"/>
      <c r="V8" s="820">
        <v>85</v>
      </c>
      <c r="W8" s="820"/>
      <c r="X8" s="820"/>
      <c r="Y8" s="820"/>
      <c r="Z8" s="820"/>
      <c r="AA8" s="820">
        <v>23</v>
      </c>
      <c r="AB8" s="820"/>
      <c r="AC8" s="820"/>
      <c r="AD8" s="820"/>
      <c r="AE8" s="821"/>
      <c r="AF8" s="822">
        <v>23</v>
      </c>
      <c r="AG8" s="823"/>
      <c r="AH8" s="823"/>
      <c r="AI8" s="823"/>
      <c r="AJ8" s="824"/>
      <c r="AK8" s="805">
        <v>8</v>
      </c>
      <c r="AL8" s="806"/>
      <c r="AM8" s="806"/>
      <c r="AN8" s="806"/>
      <c r="AO8" s="806"/>
      <c r="AP8" s="806" t="s">
        <v>550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567</v>
      </c>
      <c r="BT8" s="810"/>
      <c r="BU8" s="810"/>
      <c r="BV8" s="810"/>
      <c r="BW8" s="810"/>
      <c r="BX8" s="810"/>
      <c r="BY8" s="810"/>
      <c r="BZ8" s="810"/>
      <c r="CA8" s="810"/>
      <c r="CB8" s="810"/>
      <c r="CC8" s="810"/>
      <c r="CD8" s="810"/>
      <c r="CE8" s="810"/>
      <c r="CF8" s="810"/>
      <c r="CG8" s="811"/>
      <c r="CH8" s="812" t="s">
        <v>572</v>
      </c>
      <c r="CI8" s="813"/>
      <c r="CJ8" s="813"/>
      <c r="CK8" s="813"/>
      <c r="CL8" s="814"/>
      <c r="CM8" s="812">
        <v>445</v>
      </c>
      <c r="CN8" s="813"/>
      <c r="CO8" s="813"/>
      <c r="CP8" s="813"/>
      <c r="CQ8" s="814"/>
      <c r="CR8" s="812">
        <v>204</v>
      </c>
      <c r="CS8" s="813"/>
      <c r="CT8" s="813"/>
      <c r="CU8" s="813"/>
      <c r="CV8" s="814"/>
      <c r="CW8" s="812">
        <v>13</v>
      </c>
      <c r="CX8" s="813"/>
      <c r="CY8" s="813"/>
      <c r="CZ8" s="813"/>
      <c r="DA8" s="814"/>
      <c r="DB8" s="812" t="s">
        <v>490</v>
      </c>
      <c r="DC8" s="813"/>
      <c r="DD8" s="813"/>
      <c r="DE8" s="813"/>
      <c r="DF8" s="814"/>
      <c r="DG8" s="812" t="s">
        <v>490</v>
      </c>
      <c r="DH8" s="813"/>
      <c r="DI8" s="813"/>
      <c r="DJ8" s="813"/>
      <c r="DK8" s="814"/>
      <c r="DL8" s="812" t="s">
        <v>490</v>
      </c>
      <c r="DM8" s="813"/>
      <c r="DN8" s="813"/>
      <c r="DO8" s="813"/>
      <c r="DP8" s="814"/>
      <c r="DQ8" s="812" t="s">
        <v>490</v>
      </c>
      <c r="DR8" s="813"/>
      <c r="DS8" s="813"/>
      <c r="DT8" s="813"/>
      <c r="DU8" s="814"/>
      <c r="DV8" s="809" t="s">
        <v>490</v>
      </c>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568</v>
      </c>
      <c r="BT9" s="810"/>
      <c r="BU9" s="810"/>
      <c r="BV9" s="810"/>
      <c r="BW9" s="810"/>
      <c r="BX9" s="810"/>
      <c r="BY9" s="810"/>
      <c r="BZ9" s="810"/>
      <c r="CA9" s="810"/>
      <c r="CB9" s="810"/>
      <c r="CC9" s="810"/>
      <c r="CD9" s="810"/>
      <c r="CE9" s="810"/>
      <c r="CF9" s="810"/>
      <c r="CG9" s="811"/>
      <c r="CH9" s="812">
        <v>12</v>
      </c>
      <c r="CI9" s="813"/>
      <c r="CJ9" s="813"/>
      <c r="CK9" s="813"/>
      <c r="CL9" s="814"/>
      <c r="CM9" s="812">
        <v>30</v>
      </c>
      <c r="CN9" s="813"/>
      <c r="CO9" s="813"/>
      <c r="CP9" s="813"/>
      <c r="CQ9" s="814"/>
      <c r="CR9" s="812">
        <v>40</v>
      </c>
      <c r="CS9" s="813"/>
      <c r="CT9" s="813"/>
      <c r="CU9" s="813"/>
      <c r="CV9" s="814"/>
      <c r="CW9" s="812" t="s">
        <v>490</v>
      </c>
      <c r="CX9" s="813"/>
      <c r="CY9" s="813"/>
      <c r="CZ9" s="813"/>
      <c r="DA9" s="814"/>
      <c r="DB9" s="812">
        <v>27</v>
      </c>
      <c r="DC9" s="813"/>
      <c r="DD9" s="813"/>
      <c r="DE9" s="813"/>
      <c r="DF9" s="814"/>
      <c r="DG9" s="812" t="s">
        <v>490</v>
      </c>
      <c r="DH9" s="813"/>
      <c r="DI9" s="813"/>
      <c r="DJ9" s="813"/>
      <c r="DK9" s="814"/>
      <c r="DL9" s="812" t="s">
        <v>490</v>
      </c>
      <c r="DM9" s="813"/>
      <c r="DN9" s="813"/>
      <c r="DO9" s="813"/>
      <c r="DP9" s="814"/>
      <c r="DQ9" s="812" t="s">
        <v>490</v>
      </c>
      <c r="DR9" s="813"/>
      <c r="DS9" s="813"/>
      <c r="DT9" s="813"/>
      <c r="DU9" s="814"/>
      <c r="DV9" s="809" t="s">
        <v>490</v>
      </c>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569</v>
      </c>
      <c r="BT10" s="810"/>
      <c r="BU10" s="810"/>
      <c r="BV10" s="810"/>
      <c r="BW10" s="810"/>
      <c r="BX10" s="810"/>
      <c r="BY10" s="810"/>
      <c r="BZ10" s="810"/>
      <c r="CA10" s="810"/>
      <c r="CB10" s="810"/>
      <c r="CC10" s="810"/>
      <c r="CD10" s="810"/>
      <c r="CE10" s="810"/>
      <c r="CF10" s="810"/>
      <c r="CG10" s="811"/>
      <c r="CH10" s="812">
        <v>-3</v>
      </c>
      <c r="CI10" s="813"/>
      <c r="CJ10" s="813"/>
      <c r="CK10" s="813"/>
      <c r="CL10" s="814"/>
      <c r="CM10" s="812">
        <v>201</v>
      </c>
      <c r="CN10" s="813"/>
      <c r="CO10" s="813"/>
      <c r="CP10" s="813"/>
      <c r="CQ10" s="814"/>
      <c r="CR10" s="812">
        <v>15</v>
      </c>
      <c r="CS10" s="813"/>
      <c r="CT10" s="813"/>
      <c r="CU10" s="813"/>
      <c r="CV10" s="814"/>
      <c r="CW10" s="812" t="s">
        <v>550</v>
      </c>
      <c r="CX10" s="813"/>
      <c r="CY10" s="813"/>
      <c r="CZ10" s="813"/>
      <c r="DA10" s="814"/>
      <c r="DB10" s="812" t="s">
        <v>550</v>
      </c>
      <c r="DC10" s="813"/>
      <c r="DD10" s="813"/>
      <c r="DE10" s="813"/>
      <c r="DF10" s="814"/>
      <c r="DG10" s="812" t="s">
        <v>550</v>
      </c>
      <c r="DH10" s="813"/>
      <c r="DI10" s="813"/>
      <c r="DJ10" s="813"/>
      <c r="DK10" s="814"/>
      <c r="DL10" s="812" t="s">
        <v>550</v>
      </c>
      <c r="DM10" s="813"/>
      <c r="DN10" s="813"/>
      <c r="DO10" s="813"/>
      <c r="DP10" s="814"/>
      <c r="DQ10" s="812" t="s">
        <v>550</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54174</v>
      </c>
      <c r="R23" s="829"/>
      <c r="S23" s="829"/>
      <c r="T23" s="829"/>
      <c r="U23" s="829"/>
      <c r="V23" s="829">
        <v>51772</v>
      </c>
      <c r="W23" s="829"/>
      <c r="X23" s="829"/>
      <c r="Y23" s="829"/>
      <c r="Z23" s="829"/>
      <c r="AA23" s="829">
        <v>2402</v>
      </c>
      <c r="AB23" s="829"/>
      <c r="AC23" s="829"/>
      <c r="AD23" s="829"/>
      <c r="AE23" s="830"/>
      <c r="AF23" s="831">
        <v>2277</v>
      </c>
      <c r="AG23" s="829"/>
      <c r="AH23" s="829"/>
      <c r="AI23" s="829"/>
      <c r="AJ23" s="832"/>
      <c r="AK23" s="833"/>
      <c r="AL23" s="834"/>
      <c r="AM23" s="834"/>
      <c r="AN23" s="834"/>
      <c r="AO23" s="834"/>
      <c r="AP23" s="829">
        <v>53078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9956</v>
      </c>
      <c r="R28" s="859"/>
      <c r="S28" s="859"/>
      <c r="T28" s="859"/>
      <c r="U28" s="859"/>
      <c r="V28" s="859">
        <v>9916</v>
      </c>
      <c r="W28" s="859"/>
      <c r="X28" s="859"/>
      <c r="Y28" s="859"/>
      <c r="Z28" s="859"/>
      <c r="AA28" s="859">
        <v>40</v>
      </c>
      <c r="AB28" s="859"/>
      <c r="AC28" s="859"/>
      <c r="AD28" s="859"/>
      <c r="AE28" s="860"/>
      <c r="AF28" s="861">
        <v>40</v>
      </c>
      <c r="AG28" s="859"/>
      <c r="AH28" s="859"/>
      <c r="AI28" s="859"/>
      <c r="AJ28" s="862"/>
      <c r="AK28" s="863">
        <v>795</v>
      </c>
      <c r="AL28" s="864"/>
      <c r="AM28" s="864"/>
      <c r="AN28" s="864"/>
      <c r="AO28" s="864"/>
      <c r="AP28" s="864" t="s">
        <v>550</v>
      </c>
      <c r="AQ28" s="864"/>
      <c r="AR28" s="864"/>
      <c r="AS28" s="864"/>
      <c r="AT28" s="864"/>
      <c r="AU28" s="864" t="s">
        <v>550</v>
      </c>
      <c r="AV28" s="864"/>
      <c r="AW28" s="864"/>
      <c r="AX28" s="864"/>
      <c r="AY28" s="864"/>
      <c r="AZ28" s="865" t="s">
        <v>550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9118</v>
      </c>
      <c r="R29" s="820"/>
      <c r="S29" s="820"/>
      <c r="T29" s="820"/>
      <c r="U29" s="820"/>
      <c r="V29" s="820">
        <v>9106</v>
      </c>
      <c r="W29" s="820"/>
      <c r="X29" s="820"/>
      <c r="Y29" s="820"/>
      <c r="Z29" s="820"/>
      <c r="AA29" s="820">
        <v>12</v>
      </c>
      <c r="AB29" s="820"/>
      <c r="AC29" s="820"/>
      <c r="AD29" s="820"/>
      <c r="AE29" s="821"/>
      <c r="AF29" s="822">
        <v>12</v>
      </c>
      <c r="AG29" s="823"/>
      <c r="AH29" s="823"/>
      <c r="AI29" s="823"/>
      <c r="AJ29" s="824"/>
      <c r="AK29" s="870">
        <v>1427</v>
      </c>
      <c r="AL29" s="866"/>
      <c r="AM29" s="866"/>
      <c r="AN29" s="866"/>
      <c r="AO29" s="866"/>
      <c r="AP29" s="866">
        <v>10</v>
      </c>
      <c r="AQ29" s="866"/>
      <c r="AR29" s="866"/>
      <c r="AS29" s="866"/>
      <c r="AT29" s="866"/>
      <c r="AU29" s="866">
        <v>10</v>
      </c>
      <c r="AV29" s="866"/>
      <c r="AW29" s="866"/>
      <c r="AX29" s="866"/>
      <c r="AY29" s="866"/>
      <c r="AZ29" s="867" t="s">
        <v>550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1456</v>
      </c>
      <c r="R30" s="820"/>
      <c r="S30" s="820"/>
      <c r="T30" s="820"/>
      <c r="U30" s="820"/>
      <c r="V30" s="820">
        <v>1429</v>
      </c>
      <c r="W30" s="820"/>
      <c r="X30" s="820"/>
      <c r="Y30" s="820"/>
      <c r="Z30" s="820"/>
      <c r="AA30" s="820">
        <v>27</v>
      </c>
      <c r="AB30" s="820"/>
      <c r="AC30" s="820"/>
      <c r="AD30" s="820"/>
      <c r="AE30" s="821"/>
      <c r="AF30" s="822">
        <v>27</v>
      </c>
      <c r="AG30" s="823"/>
      <c r="AH30" s="823"/>
      <c r="AI30" s="823"/>
      <c r="AJ30" s="824"/>
      <c r="AK30" s="870">
        <v>268</v>
      </c>
      <c r="AL30" s="866"/>
      <c r="AM30" s="866"/>
      <c r="AN30" s="866"/>
      <c r="AO30" s="866"/>
      <c r="AP30" s="866" t="s">
        <v>550</v>
      </c>
      <c r="AQ30" s="866"/>
      <c r="AR30" s="866"/>
      <c r="AS30" s="866"/>
      <c r="AT30" s="866"/>
      <c r="AU30" s="866" t="s">
        <v>550</v>
      </c>
      <c r="AV30" s="866"/>
      <c r="AW30" s="866"/>
      <c r="AX30" s="866"/>
      <c r="AY30" s="866"/>
      <c r="AZ30" s="867" t="s">
        <v>550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13396</v>
      </c>
      <c r="R31" s="820"/>
      <c r="S31" s="820"/>
      <c r="T31" s="820"/>
      <c r="U31" s="820"/>
      <c r="V31" s="820">
        <v>13670</v>
      </c>
      <c r="W31" s="820"/>
      <c r="X31" s="820"/>
      <c r="Y31" s="820"/>
      <c r="Z31" s="820"/>
      <c r="AA31" s="820" t="s">
        <v>551</v>
      </c>
      <c r="AB31" s="820"/>
      <c r="AC31" s="820"/>
      <c r="AD31" s="820"/>
      <c r="AE31" s="821"/>
      <c r="AF31" s="822">
        <v>6055</v>
      </c>
      <c r="AG31" s="823"/>
      <c r="AH31" s="823"/>
      <c r="AI31" s="823"/>
      <c r="AJ31" s="824"/>
      <c r="AK31" s="870">
        <v>1265</v>
      </c>
      <c r="AL31" s="866"/>
      <c r="AM31" s="866"/>
      <c r="AN31" s="866"/>
      <c r="AO31" s="866"/>
      <c r="AP31" s="866">
        <v>7419</v>
      </c>
      <c r="AQ31" s="866"/>
      <c r="AR31" s="866"/>
      <c r="AS31" s="866"/>
      <c r="AT31" s="866"/>
      <c r="AU31" s="866">
        <v>4845</v>
      </c>
      <c r="AV31" s="866"/>
      <c r="AW31" s="866"/>
      <c r="AX31" s="866"/>
      <c r="AY31" s="866"/>
      <c r="AZ31" s="867" t="s">
        <v>550</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2153</v>
      </c>
      <c r="R32" s="820"/>
      <c r="S32" s="820"/>
      <c r="T32" s="820"/>
      <c r="U32" s="820"/>
      <c r="V32" s="820">
        <v>1946</v>
      </c>
      <c r="W32" s="820"/>
      <c r="X32" s="820"/>
      <c r="Y32" s="820"/>
      <c r="Z32" s="820"/>
      <c r="AA32" s="820">
        <v>207</v>
      </c>
      <c r="AB32" s="820"/>
      <c r="AC32" s="820"/>
      <c r="AD32" s="820"/>
      <c r="AE32" s="821"/>
      <c r="AF32" s="822">
        <v>3805</v>
      </c>
      <c r="AG32" s="823"/>
      <c r="AH32" s="823"/>
      <c r="AI32" s="823"/>
      <c r="AJ32" s="824"/>
      <c r="AK32" s="870">
        <v>28</v>
      </c>
      <c r="AL32" s="866"/>
      <c r="AM32" s="866"/>
      <c r="AN32" s="866"/>
      <c r="AO32" s="866"/>
      <c r="AP32" s="866">
        <v>5643</v>
      </c>
      <c r="AQ32" s="866"/>
      <c r="AR32" s="866"/>
      <c r="AS32" s="866"/>
      <c r="AT32" s="866"/>
      <c r="AU32" s="866">
        <v>147</v>
      </c>
      <c r="AV32" s="866"/>
      <c r="AW32" s="866"/>
      <c r="AX32" s="866"/>
      <c r="AY32" s="866"/>
      <c r="AZ32" s="867" t="s">
        <v>550</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4170</v>
      </c>
      <c r="R33" s="820"/>
      <c r="S33" s="820"/>
      <c r="T33" s="820"/>
      <c r="U33" s="820"/>
      <c r="V33" s="820">
        <v>3509</v>
      </c>
      <c r="W33" s="820"/>
      <c r="X33" s="820"/>
      <c r="Y33" s="820"/>
      <c r="Z33" s="820"/>
      <c r="AA33" s="820">
        <v>660</v>
      </c>
      <c r="AB33" s="820"/>
      <c r="AC33" s="820"/>
      <c r="AD33" s="820"/>
      <c r="AE33" s="821"/>
      <c r="AF33" s="822">
        <v>1223</v>
      </c>
      <c r="AG33" s="823"/>
      <c r="AH33" s="823"/>
      <c r="AI33" s="823"/>
      <c r="AJ33" s="824"/>
      <c r="AK33" s="870">
        <v>2298</v>
      </c>
      <c r="AL33" s="866"/>
      <c r="AM33" s="866"/>
      <c r="AN33" s="866"/>
      <c r="AO33" s="866"/>
      <c r="AP33" s="866">
        <v>31805</v>
      </c>
      <c r="AQ33" s="866"/>
      <c r="AR33" s="866"/>
      <c r="AS33" s="866"/>
      <c r="AT33" s="866"/>
      <c r="AU33" s="866">
        <v>22264</v>
      </c>
      <c r="AV33" s="866"/>
      <c r="AW33" s="866"/>
      <c r="AX33" s="866"/>
      <c r="AY33" s="866"/>
      <c r="AZ33" s="867" t="s">
        <v>550</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292</v>
      </c>
      <c r="R34" s="820"/>
      <c r="S34" s="820"/>
      <c r="T34" s="820"/>
      <c r="U34" s="820"/>
      <c r="V34" s="820">
        <v>277</v>
      </c>
      <c r="W34" s="820"/>
      <c r="X34" s="820"/>
      <c r="Y34" s="820"/>
      <c r="Z34" s="820"/>
      <c r="AA34" s="820">
        <v>16</v>
      </c>
      <c r="AB34" s="820"/>
      <c r="AC34" s="820"/>
      <c r="AD34" s="820"/>
      <c r="AE34" s="821"/>
      <c r="AF34" s="822">
        <v>16</v>
      </c>
      <c r="AG34" s="823"/>
      <c r="AH34" s="823"/>
      <c r="AI34" s="823"/>
      <c r="AJ34" s="824"/>
      <c r="AK34" s="870">
        <v>210</v>
      </c>
      <c r="AL34" s="866"/>
      <c r="AM34" s="866"/>
      <c r="AN34" s="866"/>
      <c r="AO34" s="866"/>
      <c r="AP34" s="866">
        <v>129</v>
      </c>
      <c r="AQ34" s="866"/>
      <c r="AR34" s="866"/>
      <c r="AS34" s="866"/>
      <c r="AT34" s="866"/>
      <c r="AU34" s="866">
        <v>126</v>
      </c>
      <c r="AV34" s="866"/>
      <c r="AW34" s="866"/>
      <c r="AX34" s="866"/>
      <c r="AY34" s="866"/>
      <c r="AZ34" s="867" t="s">
        <v>550</v>
      </c>
      <c r="BA34" s="867"/>
      <c r="BB34" s="867"/>
      <c r="BC34" s="867"/>
      <c r="BD34" s="867"/>
      <c r="BE34" s="868" t="s">
        <v>397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11178</v>
      </c>
      <c r="AG63" s="880"/>
      <c r="AH63" s="880"/>
      <c r="AI63" s="880"/>
      <c r="AJ63" s="881"/>
      <c r="AK63" s="882"/>
      <c r="AL63" s="877"/>
      <c r="AM63" s="877"/>
      <c r="AN63" s="877"/>
      <c r="AO63" s="877"/>
      <c r="AP63" s="880">
        <v>45006</v>
      </c>
      <c r="AQ63" s="880"/>
      <c r="AR63" s="880"/>
      <c r="AS63" s="880"/>
      <c r="AT63" s="880"/>
      <c r="AU63" s="880">
        <v>27392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557</v>
      </c>
      <c r="C68" s="906"/>
      <c r="D68" s="906"/>
      <c r="E68" s="906"/>
      <c r="F68" s="906"/>
      <c r="G68" s="906"/>
      <c r="H68" s="906"/>
      <c r="I68" s="906"/>
      <c r="J68" s="906"/>
      <c r="K68" s="906"/>
      <c r="L68" s="906"/>
      <c r="M68" s="906"/>
      <c r="N68" s="906"/>
      <c r="O68" s="906"/>
      <c r="P68" s="907"/>
      <c r="Q68" s="908">
        <v>391</v>
      </c>
      <c r="R68" s="902"/>
      <c r="S68" s="902"/>
      <c r="T68" s="902"/>
      <c r="U68" s="902"/>
      <c r="V68" s="902">
        <v>375</v>
      </c>
      <c r="W68" s="902"/>
      <c r="X68" s="902"/>
      <c r="Y68" s="902"/>
      <c r="Z68" s="902"/>
      <c r="AA68" s="902">
        <v>16</v>
      </c>
      <c r="AB68" s="902"/>
      <c r="AC68" s="902"/>
      <c r="AD68" s="902"/>
      <c r="AE68" s="902"/>
      <c r="AF68" s="902">
        <v>16</v>
      </c>
      <c r="AG68" s="902"/>
      <c r="AH68" s="902"/>
      <c r="AI68" s="902"/>
      <c r="AJ68" s="902"/>
      <c r="AK68" s="902" t="s">
        <v>550</v>
      </c>
      <c r="AL68" s="902"/>
      <c r="AM68" s="902"/>
      <c r="AN68" s="902"/>
      <c r="AO68" s="902"/>
      <c r="AP68" s="902" t="s">
        <v>550</v>
      </c>
      <c r="AQ68" s="902"/>
      <c r="AR68" s="902"/>
      <c r="AS68" s="902"/>
      <c r="AT68" s="902"/>
      <c r="AU68" s="902" t="s">
        <v>550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558</v>
      </c>
      <c r="C69" s="910"/>
      <c r="D69" s="910"/>
      <c r="E69" s="910"/>
      <c r="F69" s="910"/>
      <c r="G69" s="910"/>
      <c r="H69" s="910"/>
      <c r="I69" s="910"/>
      <c r="J69" s="910"/>
      <c r="K69" s="910"/>
      <c r="L69" s="910"/>
      <c r="M69" s="910"/>
      <c r="N69" s="910"/>
      <c r="O69" s="910"/>
      <c r="P69" s="911"/>
      <c r="Q69" s="912">
        <v>39</v>
      </c>
      <c r="R69" s="866"/>
      <c r="S69" s="866"/>
      <c r="T69" s="866"/>
      <c r="U69" s="866"/>
      <c r="V69" s="866">
        <v>34</v>
      </c>
      <c r="W69" s="866"/>
      <c r="X69" s="866"/>
      <c r="Y69" s="866"/>
      <c r="Z69" s="866"/>
      <c r="AA69" s="866">
        <v>6</v>
      </c>
      <c r="AB69" s="866"/>
      <c r="AC69" s="866"/>
      <c r="AD69" s="866"/>
      <c r="AE69" s="866"/>
      <c r="AF69" s="866">
        <v>6</v>
      </c>
      <c r="AG69" s="866"/>
      <c r="AH69" s="866"/>
      <c r="AI69" s="866"/>
      <c r="AJ69" s="866"/>
      <c r="AK69" s="866">
        <v>4</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559</v>
      </c>
      <c r="C70" s="910"/>
      <c r="D70" s="910"/>
      <c r="E70" s="910"/>
      <c r="F70" s="910"/>
      <c r="G70" s="910"/>
      <c r="H70" s="910"/>
      <c r="I70" s="910"/>
      <c r="J70" s="910"/>
      <c r="K70" s="910"/>
      <c r="L70" s="910"/>
      <c r="M70" s="910"/>
      <c r="N70" s="910"/>
      <c r="O70" s="910"/>
      <c r="P70" s="911"/>
      <c r="Q70" s="912">
        <v>0</v>
      </c>
      <c r="R70" s="866"/>
      <c r="S70" s="866"/>
      <c r="T70" s="866"/>
      <c r="U70" s="866"/>
      <c r="V70" s="866">
        <v>0</v>
      </c>
      <c r="W70" s="866"/>
      <c r="X70" s="866"/>
      <c r="Y70" s="866"/>
      <c r="Z70" s="866"/>
      <c r="AA70" s="866">
        <v>0</v>
      </c>
      <c r="AB70" s="866"/>
      <c r="AC70" s="866"/>
      <c r="AD70" s="866"/>
      <c r="AE70" s="866"/>
      <c r="AF70" s="866">
        <v>0</v>
      </c>
      <c r="AG70" s="866"/>
      <c r="AH70" s="866"/>
      <c r="AI70" s="866"/>
      <c r="AJ70" s="866"/>
      <c r="AK70" s="866">
        <v>0</v>
      </c>
      <c r="AL70" s="866"/>
      <c r="AM70" s="866"/>
      <c r="AN70" s="866"/>
      <c r="AO70" s="866"/>
      <c r="AP70" s="866" t="s">
        <v>550</v>
      </c>
      <c r="AQ70" s="866"/>
      <c r="AR70" s="866"/>
      <c r="AS70" s="866"/>
      <c r="AT70" s="866"/>
      <c r="AU70" s="866" t="s">
        <v>550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560</v>
      </c>
      <c r="C71" s="910"/>
      <c r="D71" s="910"/>
      <c r="E71" s="910"/>
      <c r="F71" s="910"/>
      <c r="G71" s="910"/>
      <c r="H71" s="910"/>
      <c r="I71" s="910"/>
      <c r="J71" s="910"/>
      <c r="K71" s="910"/>
      <c r="L71" s="910"/>
      <c r="M71" s="910"/>
      <c r="N71" s="910"/>
      <c r="O71" s="910"/>
      <c r="P71" s="911"/>
      <c r="Q71" s="912">
        <v>82</v>
      </c>
      <c r="R71" s="866"/>
      <c r="S71" s="866"/>
      <c r="T71" s="866"/>
      <c r="U71" s="866"/>
      <c r="V71" s="866">
        <v>76</v>
      </c>
      <c r="W71" s="866"/>
      <c r="X71" s="866"/>
      <c r="Y71" s="866"/>
      <c r="Z71" s="866"/>
      <c r="AA71" s="866">
        <v>6</v>
      </c>
      <c r="AB71" s="866"/>
      <c r="AC71" s="866"/>
      <c r="AD71" s="866"/>
      <c r="AE71" s="866"/>
      <c r="AF71" s="866">
        <v>6</v>
      </c>
      <c r="AG71" s="866"/>
      <c r="AH71" s="866"/>
      <c r="AI71" s="866"/>
      <c r="AJ71" s="866"/>
      <c r="AK71" s="866" t="s">
        <v>550</v>
      </c>
      <c r="AL71" s="866"/>
      <c r="AM71" s="866"/>
      <c r="AN71" s="866"/>
      <c r="AO71" s="866"/>
      <c r="AP71" s="866" t="s">
        <v>550</v>
      </c>
      <c r="AQ71" s="866"/>
      <c r="AR71" s="866"/>
      <c r="AS71" s="866"/>
      <c r="AT71" s="866"/>
      <c r="AU71" s="866" t="s">
        <v>550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561</v>
      </c>
      <c r="C72" s="910"/>
      <c r="D72" s="910"/>
      <c r="E72" s="910"/>
      <c r="F72" s="910"/>
      <c r="G72" s="910"/>
      <c r="H72" s="910"/>
      <c r="I72" s="910"/>
      <c r="J72" s="910"/>
      <c r="K72" s="910"/>
      <c r="L72" s="910"/>
      <c r="M72" s="910"/>
      <c r="N72" s="910"/>
      <c r="O72" s="910"/>
      <c r="P72" s="911"/>
      <c r="Q72" s="912">
        <v>184</v>
      </c>
      <c r="R72" s="866"/>
      <c r="S72" s="866"/>
      <c r="T72" s="866"/>
      <c r="U72" s="866"/>
      <c r="V72" s="866">
        <v>176</v>
      </c>
      <c r="W72" s="866"/>
      <c r="X72" s="866"/>
      <c r="Y72" s="866"/>
      <c r="Z72" s="866"/>
      <c r="AA72" s="866">
        <v>8</v>
      </c>
      <c r="AB72" s="866"/>
      <c r="AC72" s="866"/>
      <c r="AD72" s="866"/>
      <c r="AE72" s="866"/>
      <c r="AF72" s="866">
        <v>8</v>
      </c>
      <c r="AG72" s="866"/>
      <c r="AH72" s="866"/>
      <c r="AI72" s="866"/>
      <c r="AJ72" s="866"/>
      <c r="AK72" s="866" t="s">
        <v>550</v>
      </c>
      <c r="AL72" s="866"/>
      <c r="AM72" s="866"/>
      <c r="AN72" s="866"/>
      <c r="AO72" s="866"/>
      <c r="AP72" s="866" t="s">
        <v>550</v>
      </c>
      <c r="AQ72" s="866"/>
      <c r="AR72" s="866"/>
      <c r="AS72" s="866"/>
      <c r="AT72" s="866"/>
      <c r="AU72" s="866" t="s">
        <v>550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562</v>
      </c>
      <c r="C73" s="910"/>
      <c r="D73" s="910"/>
      <c r="E73" s="910"/>
      <c r="F73" s="910"/>
      <c r="G73" s="910"/>
      <c r="H73" s="910"/>
      <c r="I73" s="910"/>
      <c r="J73" s="910"/>
      <c r="K73" s="910"/>
      <c r="L73" s="910"/>
      <c r="M73" s="910"/>
      <c r="N73" s="910"/>
      <c r="O73" s="910"/>
      <c r="P73" s="911"/>
      <c r="Q73" s="912">
        <v>188612</v>
      </c>
      <c r="R73" s="866"/>
      <c r="S73" s="866"/>
      <c r="T73" s="866"/>
      <c r="U73" s="866"/>
      <c r="V73" s="866">
        <v>182940</v>
      </c>
      <c r="W73" s="866"/>
      <c r="X73" s="866"/>
      <c r="Y73" s="866"/>
      <c r="Z73" s="866"/>
      <c r="AA73" s="866">
        <v>5672</v>
      </c>
      <c r="AB73" s="866"/>
      <c r="AC73" s="866"/>
      <c r="AD73" s="866"/>
      <c r="AE73" s="866"/>
      <c r="AF73" s="866">
        <v>5672</v>
      </c>
      <c r="AG73" s="866"/>
      <c r="AH73" s="866"/>
      <c r="AI73" s="866"/>
      <c r="AJ73" s="866"/>
      <c r="AK73" s="866">
        <v>2011</v>
      </c>
      <c r="AL73" s="866"/>
      <c r="AM73" s="866"/>
      <c r="AN73" s="866"/>
      <c r="AO73" s="866"/>
      <c r="AP73" s="866" t="s">
        <v>550</v>
      </c>
      <c r="AQ73" s="866"/>
      <c r="AR73" s="866"/>
      <c r="AS73" s="866"/>
      <c r="AT73" s="866"/>
      <c r="AU73" s="866" t="s">
        <v>550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563</v>
      </c>
      <c r="C74" s="910"/>
      <c r="D74" s="910"/>
      <c r="E74" s="910"/>
      <c r="F74" s="910"/>
      <c r="G74" s="910"/>
      <c r="H74" s="910"/>
      <c r="I74" s="910"/>
      <c r="J74" s="910"/>
      <c r="K74" s="910"/>
      <c r="L74" s="910"/>
      <c r="M74" s="910"/>
      <c r="N74" s="910"/>
      <c r="O74" s="910"/>
      <c r="P74" s="911"/>
      <c r="Q74" s="912">
        <v>100</v>
      </c>
      <c r="R74" s="866"/>
      <c r="S74" s="866"/>
      <c r="T74" s="866"/>
      <c r="U74" s="866"/>
      <c r="V74" s="866">
        <v>88</v>
      </c>
      <c r="W74" s="866"/>
      <c r="X74" s="866"/>
      <c r="Y74" s="866"/>
      <c r="Z74" s="866"/>
      <c r="AA74" s="866">
        <v>12</v>
      </c>
      <c r="AB74" s="866"/>
      <c r="AC74" s="866"/>
      <c r="AD74" s="866"/>
      <c r="AE74" s="866"/>
      <c r="AF74" s="866">
        <v>12</v>
      </c>
      <c r="AG74" s="866"/>
      <c r="AH74" s="866"/>
      <c r="AI74" s="866"/>
      <c r="AJ74" s="866"/>
      <c r="AK74" s="866">
        <v>27</v>
      </c>
      <c r="AL74" s="866"/>
      <c r="AM74" s="866"/>
      <c r="AN74" s="866"/>
      <c r="AO74" s="866"/>
      <c r="AP74" s="866" t="s">
        <v>550</v>
      </c>
      <c r="AQ74" s="866"/>
      <c r="AR74" s="866"/>
      <c r="AS74" s="866"/>
      <c r="AT74" s="866"/>
      <c r="AU74" s="866" t="s">
        <v>550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564</v>
      </c>
      <c r="C75" s="910"/>
      <c r="D75" s="910"/>
      <c r="E75" s="910"/>
      <c r="F75" s="910"/>
      <c r="G75" s="910"/>
      <c r="H75" s="910"/>
      <c r="I75" s="910"/>
      <c r="J75" s="910"/>
      <c r="K75" s="910"/>
      <c r="L75" s="910"/>
      <c r="M75" s="910"/>
      <c r="N75" s="910"/>
      <c r="O75" s="910"/>
      <c r="P75" s="911"/>
      <c r="Q75" s="913">
        <v>39</v>
      </c>
      <c r="R75" s="914"/>
      <c r="S75" s="914"/>
      <c r="T75" s="914"/>
      <c r="U75" s="870"/>
      <c r="V75" s="915">
        <v>34</v>
      </c>
      <c r="W75" s="914"/>
      <c r="X75" s="914"/>
      <c r="Y75" s="914"/>
      <c r="Z75" s="870"/>
      <c r="AA75" s="915">
        <v>6</v>
      </c>
      <c r="AB75" s="914"/>
      <c r="AC75" s="914"/>
      <c r="AD75" s="914"/>
      <c r="AE75" s="870"/>
      <c r="AF75" s="915">
        <v>6</v>
      </c>
      <c r="AG75" s="914"/>
      <c r="AH75" s="914"/>
      <c r="AI75" s="914"/>
      <c r="AJ75" s="870"/>
      <c r="AK75" s="915" t="s">
        <v>550</v>
      </c>
      <c r="AL75" s="914"/>
      <c r="AM75" s="914"/>
      <c r="AN75" s="914"/>
      <c r="AO75" s="870"/>
      <c r="AP75" s="915" t="s">
        <v>550</v>
      </c>
      <c r="AQ75" s="914"/>
      <c r="AR75" s="914"/>
      <c r="AS75" s="914"/>
      <c r="AT75" s="870"/>
      <c r="AU75" s="915" t="s">
        <v>550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565</v>
      </c>
      <c r="C76" s="910"/>
      <c r="D76" s="910"/>
      <c r="E76" s="910"/>
      <c r="F76" s="910"/>
      <c r="G76" s="910"/>
      <c r="H76" s="910"/>
      <c r="I76" s="910"/>
      <c r="J76" s="910"/>
      <c r="K76" s="910"/>
      <c r="L76" s="910"/>
      <c r="M76" s="910"/>
      <c r="N76" s="910"/>
      <c r="O76" s="910"/>
      <c r="P76" s="911"/>
      <c r="Q76" s="913">
        <v>40</v>
      </c>
      <c r="R76" s="914"/>
      <c r="S76" s="914"/>
      <c r="T76" s="914"/>
      <c r="U76" s="870"/>
      <c r="V76" s="915">
        <v>37</v>
      </c>
      <c r="W76" s="914"/>
      <c r="X76" s="914"/>
      <c r="Y76" s="914"/>
      <c r="Z76" s="870"/>
      <c r="AA76" s="915">
        <v>3</v>
      </c>
      <c r="AB76" s="914"/>
      <c r="AC76" s="914"/>
      <c r="AD76" s="914"/>
      <c r="AE76" s="870"/>
      <c r="AF76" s="915">
        <v>3</v>
      </c>
      <c r="AG76" s="914"/>
      <c r="AH76" s="914"/>
      <c r="AI76" s="914"/>
      <c r="AJ76" s="870"/>
      <c r="AK76" s="915" t="s">
        <v>550</v>
      </c>
      <c r="AL76" s="914"/>
      <c r="AM76" s="914"/>
      <c r="AN76" s="914"/>
      <c r="AO76" s="870"/>
      <c r="AP76" s="915" t="s">
        <v>550</v>
      </c>
      <c r="AQ76" s="914"/>
      <c r="AR76" s="914"/>
      <c r="AS76" s="914"/>
      <c r="AT76" s="870"/>
      <c r="AU76" s="915" t="s">
        <v>550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5729</v>
      </c>
      <c r="AG88" s="880"/>
      <c r="AH88" s="880"/>
      <c r="AI88" s="880"/>
      <c r="AJ88" s="880"/>
      <c r="AK88" s="877"/>
      <c r="AL88" s="877"/>
      <c r="AM88" s="877"/>
      <c r="AN88" s="877"/>
      <c r="AO88" s="877"/>
      <c r="AP88" s="880">
        <v>0</v>
      </c>
      <c r="AQ88" s="880"/>
      <c r="AR88" s="880"/>
      <c r="AS88" s="880"/>
      <c r="AT88" s="880"/>
      <c r="AU88" s="880">
        <v>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263</v>
      </c>
      <c r="CS102" s="888"/>
      <c r="CT102" s="888"/>
      <c r="CU102" s="888"/>
      <c r="CV102" s="927"/>
      <c r="CW102" s="926">
        <v>13</v>
      </c>
      <c r="CX102" s="888"/>
      <c r="CY102" s="888"/>
      <c r="CZ102" s="888"/>
      <c r="DA102" s="927"/>
      <c r="DB102" s="926">
        <v>27</v>
      </c>
      <c r="DC102" s="888"/>
      <c r="DD102" s="888"/>
      <c r="DE102" s="888"/>
      <c r="DF102" s="927"/>
      <c r="DG102" s="926" t="s">
        <v>550</v>
      </c>
      <c r="DH102" s="888"/>
      <c r="DI102" s="888"/>
      <c r="DJ102" s="888"/>
      <c r="DK102" s="927"/>
      <c r="DL102" s="926" t="s">
        <v>550</v>
      </c>
      <c r="DM102" s="888"/>
      <c r="DN102" s="888"/>
      <c r="DO102" s="888"/>
      <c r="DP102" s="927"/>
      <c r="DQ102" s="926" t="s">
        <v>550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3686730</v>
      </c>
      <c r="AB110" s="936"/>
      <c r="AC110" s="936"/>
      <c r="AD110" s="936"/>
      <c r="AE110" s="937"/>
      <c r="AF110" s="938">
        <v>3882515</v>
      </c>
      <c r="AG110" s="936"/>
      <c r="AH110" s="936"/>
      <c r="AI110" s="936"/>
      <c r="AJ110" s="937"/>
      <c r="AK110" s="938">
        <v>4221357</v>
      </c>
      <c r="AL110" s="936"/>
      <c r="AM110" s="936"/>
      <c r="AN110" s="936"/>
      <c r="AO110" s="937"/>
      <c r="AP110" s="939">
        <v>18.899999999999999</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51504279</v>
      </c>
      <c r="BR110" s="967"/>
      <c r="BS110" s="967"/>
      <c r="BT110" s="967"/>
      <c r="BU110" s="967"/>
      <c r="BV110" s="967">
        <v>53707806</v>
      </c>
      <c r="BW110" s="967"/>
      <c r="BX110" s="967"/>
      <c r="BY110" s="967"/>
      <c r="BZ110" s="967"/>
      <c r="CA110" s="967">
        <v>53078298</v>
      </c>
      <c r="CB110" s="967"/>
      <c r="CC110" s="967"/>
      <c r="CD110" s="967"/>
      <c r="CE110" s="967"/>
      <c r="CF110" s="980">
        <v>237.9</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28997993</v>
      </c>
      <c r="BR112" s="962"/>
      <c r="BS112" s="962"/>
      <c r="BT112" s="962"/>
      <c r="BU112" s="962"/>
      <c r="BV112" s="962">
        <v>28184866</v>
      </c>
      <c r="BW112" s="962"/>
      <c r="BX112" s="962"/>
      <c r="BY112" s="962"/>
      <c r="BZ112" s="962"/>
      <c r="CA112" s="962">
        <v>27391786</v>
      </c>
      <c r="CB112" s="962"/>
      <c r="CC112" s="962"/>
      <c r="CD112" s="962"/>
      <c r="CE112" s="962"/>
      <c r="CF112" s="956">
        <v>122.7</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2752746</v>
      </c>
      <c r="AB113" s="974"/>
      <c r="AC113" s="974"/>
      <c r="AD113" s="974"/>
      <c r="AE113" s="975"/>
      <c r="AF113" s="976">
        <v>2918423</v>
      </c>
      <c r="AG113" s="974"/>
      <c r="AH113" s="974"/>
      <c r="AI113" s="974"/>
      <c r="AJ113" s="975"/>
      <c r="AK113" s="976">
        <v>2850108</v>
      </c>
      <c r="AL113" s="974"/>
      <c r="AM113" s="974"/>
      <c r="AN113" s="974"/>
      <c r="AO113" s="975"/>
      <c r="AP113" s="977">
        <v>12.8</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558</v>
      </c>
      <c r="BR113" s="962"/>
      <c r="BS113" s="962"/>
      <c r="BT113" s="962"/>
      <c r="BU113" s="962"/>
      <c r="BV113" s="962">
        <v>280</v>
      </c>
      <c r="BW113" s="962"/>
      <c r="BX113" s="962"/>
      <c r="BY113" s="962"/>
      <c r="BZ113" s="962"/>
      <c r="CA113" s="962">
        <v>89</v>
      </c>
      <c r="CB113" s="962"/>
      <c r="CC113" s="962"/>
      <c r="CD113" s="962"/>
      <c r="CE113" s="962"/>
      <c r="CF113" s="956">
        <v>0</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403</v>
      </c>
      <c r="AB114" s="995"/>
      <c r="AC114" s="995"/>
      <c r="AD114" s="995"/>
      <c r="AE114" s="996"/>
      <c r="AF114" s="997">
        <v>358</v>
      </c>
      <c r="AG114" s="995"/>
      <c r="AH114" s="995"/>
      <c r="AI114" s="995"/>
      <c r="AJ114" s="996"/>
      <c r="AK114" s="997">
        <v>137</v>
      </c>
      <c r="AL114" s="995"/>
      <c r="AM114" s="995"/>
      <c r="AN114" s="995"/>
      <c r="AO114" s="996"/>
      <c r="AP114" s="998">
        <v>0</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4979254</v>
      </c>
      <c r="BR114" s="962"/>
      <c r="BS114" s="962"/>
      <c r="BT114" s="962"/>
      <c r="BU114" s="962"/>
      <c r="BV114" s="962">
        <v>5003635</v>
      </c>
      <c r="BW114" s="962"/>
      <c r="BX114" s="962"/>
      <c r="BY114" s="962"/>
      <c r="BZ114" s="962"/>
      <c r="CA114" s="962">
        <v>5396684</v>
      </c>
      <c r="CB114" s="962"/>
      <c r="CC114" s="962"/>
      <c r="CD114" s="962"/>
      <c r="CE114" s="962"/>
      <c r="CF114" s="956">
        <v>24.2</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1827</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6441706</v>
      </c>
      <c r="AB117" s="1015"/>
      <c r="AC117" s="1015"/>
      <c r="AD117" s="1015"/>
      <c r="AE117" s="1016"/>
      <c r="AF117" s="1017">
        <v>6801296</v>
      </c>
      <c r="AG117" s="1015"/>
      <c r="AH117" s="1015"/>
      <c r="AI117" s="1015"/>
      <c r="AJ117" s="1016"/>
      <c r="AK117" s="1017">
        <v>7071602</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85482084</v>
      </c>
      <c r="BR119" s="1036"/>
      <c r="BS119" s="1036"/>
      <c r="BT119" s="1036"/>
      <c r="BU119" s="1036"/>
      <c r="BV119" s="1036">
        <v>86896587</v>
      </c>
      <c r="BW119" s="1036"/>
      <c r="BX119" s="1036"/>
      <c r="BY119" s="1036"/>
      <c r="BZ119" s="1036"/>
      <c r="CA119" s="1036">
        <v>85866857</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8692162</v>
      </c>
      <c r="BR120" s="967"/>
      <c r="BS120" s="967"/>
      <c r="BT120" s="967"/>
      <c r="BU120" s="967"/>
      <c r="BV120" s="967">
        <v>9388831</v>
      </c>
      <c r="BW120" s="967"/>
      <c r="BX120" s="967"/>
      <c r="BY120" s="967"/>
      <c r="BZ120" s="967"/>
      <c r="CA120" s="967">
        <v>9199373</v>
      </c>
      <c r="CB120" s="967"/>
      <c r="CC120" s="967"/>
      <c r="CD120" s="967"/>
      <c r="CE120" s="967"/>
      <c r="CF120" s="980">
        <v>41.2</v>
      </c>
      <c r="CG120" s="981"/>
      <c r="CH120" s="981"/>
      <c r="CI120" s="981"/>
      <c r="CJ120" s="981"/>
      <c r="CK120" s="1042" t="s">
        <v>448</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23382866</v>
      </c>
      <c r="DH120" s="967"/>
      <c r="DI120" s="967"/>
      <c r="DJ120" s="967"/>
      <c r="DK120" s="967"/>
      <c r="DL120" s="967">
        <v>22944186</v>
      </c>
      <c r="DM120" s="967"/>
      <c r="DN120" s="967"/>
      <c r="DO120" s="967"/>
      <c r="DP120" s="967"/>
      <c r="DQ120" s="967">
        <v>22263842</v>
      </c>
      <c r="DR120" s="967"/>
      <c r="DS120" s="967"/>
      <c r="DT120" s="967"/>
      <c r="DU120" s="967"/>
      <c r="DV120" s="968">
        <v>99.8</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11710122</v>
      </c>
      <c r="BR121" s="962"/>
      <c r="BS121" s="962"/>
      <c r="BT121" s="962"/>
      <c r="BU121" s="962"/>
      <c r="BV121" s="962">
        <v>11638733</v>
      </c>
      <c r="BW121" s="962"/>
      <c r="BX121" s="962"/>
      <c r="BY121" s="962"/>
      <c r="BZ121" s="962"/>
      <c r="CA121" s="962">
        <v>11604898</v>
      </c>
      <c r="CB121" s="962"/>
      <c r="CC121" s="962"/>
      <c r="CD121" s="962"/>
      <c r="CE121" s="962"/>
      <c r="CF121" s="956">
        <v>52</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5162100</v>
      </c>
      <c r="DH121" s="962"/>
      <c r="DI121" s="962"/>
      <c r="DJ121" s="962"/>
      <c r="DK121" s="962"/>
      <c r="DL121" s="962">
        <v>4851372</v>
      </c>
      <c r="DM121" s="962"/>
      <c r="DN121" s="962"/>
      <c r="DO121" s="962"/>
      <c r="DP121" s="962"/>
      <c r="DQ121" s="962">
        <v>4844591</v>
      </c>
      <c r="DR121" s="962"/>
      <c r="DS121" s="962"/>
      <c r="DT121" s="962"/>
      <c r="DU121" s="962"/>
      <c r="DV121" s="963">
        <v>21.7</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54352749</v>
      </c>
      <c r="BR122" s="1036"/>
      <c r="BS122" s="1036"/>
      <c r="BT122" s="1036"/>
      <c r="BU122" s="1036"/>
      <c r="BV122" s="1036">
        <v>53548485</v>
      </c>
      <c r="BW122" s="1036"/>
      <c r="BX122" s="1036"/>
      <c r="BY122" s="1036"/>
      <c r="BZ122" s="1036"/>
      <c r="CA122" s="1036">
        <v>51877571</v>
      </c>
      <c r="CB122" s="1036"/>
      <c r="CC122" s="1036"/>
      <c r="CD122" s="1036"/>
      <c r="CE122" s="1036"/>
      <c r="CF122" s="1053">
        <v>232.5</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96520</v>
      </c>
      <c r="DH122" s="962"/>
      <c r="DI122" s="962"/>
      <c r="DJ122" s="962"/>
      <c r="DK122" s="962"/>
      <c r="DL122" s="962">
        <v>154976</v>
      </c>
      <c r="DM122" s="962"/>
      <c r="DN122" s="962"/>
      <c r="DO122" s="962"/>
      <c r="DP122" s="962"/>
      <c r="DQ122" s="962">
        <v>146714</v>
      </c>
      <c r="DR122" s="962"/>
      <c r="DS122" s="962"/>
      <c r="DT122" s="962"/>
      <c r="DU122" s="962"/>
      <c r="DV122" s="963">
        <v>0.7</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1827</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74755033</v>
      </c>
      <c r="BR123" s="1100"/>
      <c r="BS123" s="1100"/>
      <c r="BT123" s="1100"/>
      <c r="BU123" s="1100"/>
      <c r="BV123" s="1100">
        <v>74576049</v>
      </c>
      <c r="BW123" s="1100"/>
      <c r="BX123" s="1100"/>
      <c r="BY123" s="1100"/>
      <c r="BZ123" s="1100"/>
      <c r="CA123" s="1100">
        <v>72681842</v>
      </c>
      <c r="CB123" s="1100"/>
      <c r="CC123" s="1100"/>
      <c r="CD123" s="1100"/>
      <c r="CE123" s="1100"/>
      <c r="CF123" s="1037"/>
      <c r="CG123" s="1038"/>
      <c r="CH123" s="1038"/>
      <c r="CI123" s="1038"/>
      <c r="CJ123" s="1039"/>
      <c r="CK123" s="1045"/>
      <c r="CL123" s="1046"/>
      <c r="CM123" s="1046"/>
      <c r="CN123" s="1046"/>
      <c r="CO123" s="1047"/>
      <c r="CP123" s="1055" t="s">
        <v>396</v>
      </c>
      <c r="CQ123" s="1056"/>
      <c r="CR123" s="1056"/>
      <c r="CS123" s="1056"/>
      <c r="CT123" s="1056"/>
      <c r="CU123" s="1056"/>
      <c r="CV123" s="1056"/>
      <c r="CW123" s="1056"/>
      <c r="CX123" s="1056"/>
      <c r="CY123" s="1056"/>
      <c r="CZ123" s="1056"/>
      <c r="DA123" s="1056"/>
      <c r="DB123" s="1056"/>
      <c r="DC123" s="1056"/>
      <c r="DD123" s="1056"/>
      <c r="DE123" s="1056"/>
      <c r="DF123" s="1057"/>
      <c r="DG123" s="994">
        <v>337547</v>
      </c>
      <c r="DH123" s="995"/>
      <c r="DI123" s="995"/>
      <c r="DJ123" s="995"/>
      <c r="DK123" s="996"/>
      <c r="DL123" s="997">
        <v>222593</v>
      </c>
      <c r="DM123" s="995"/>
      <c r="DN123" s="995"/>
      <c r="DO123" s="995"/>
      <c r="DP123" s="996"/>
      <c r="DQ123" s="997">
        <v>126322</v>
      </c>
      <c r="DR123" s="995"/>
      <c r="DS123" s="995"/>
      <c r="DT123" s="995"/>
      <c r="DU123" s="996"/>
      <c r="DV123" s="998">
        <v>0.6</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47.3</v>
      </c>
      <c r="BR124" s="1063"/>
      <c r="BS124" s="1063"/>
      <c r="BT124" s="1063"/>
      <c r="BU124" s="1063"/>
      <c r="BV124" s="1063">
        <v>56.1</v>
      </c>
      <c r="BW124" s="1063"/>
      <c r="BX124" s="1063"/>
      <c r="BY124" s="1063"/>
      <c r="BZ124" s="1063"/>
      <c r="CA124" s="1063">
        <v>59</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v>18960</v>
      </c>
      <c r="DH124" s="1022"/>
      <c r="DI124" s="1022"/>
      <c r="DJ124" s="1022"/>
      <c r="DK124" s="1023"/>
      <c r="DL124" s="1021">
        <v>11739</v>
      </c>
      <c r="DM124" s="1022"/>
      <c r="DN124" s="1022"/>
      <c r="DO124" s="1022"/>
      <c r="DP124" s="1023"/>
      <c r="DQ124" s="1021">
        <v>10317</v>
      </c>
      <c r="DR124" s="1022"/>
      <c r="DS124" s="1022"/>
      <c r="DT124" s="1022"/>
      <c r="DU124" s="1023"/>
      <c r="DV124" s="1024">
        <v>0</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1024226</v>
      </c>
      <c r="AB128" s="1082"/>
      <c r="AC128" s="1082"/>
      <c r="AD128" s="1082"/>
      <c r="AE128" s="1083"/>
      <c r="AF128" s="1084">
        <v>1092716</v>
      </c>
      <c r="AG128" s="1082"/>
      <c r="AH128" s="1082"/>
      <c r="AI128" s="1082"/>
      <c r="AJ128" s="1083"/>
      <c r="AK128" s="1084">
        <v>1130903</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26658768</v>
      </c>
      <c r="AB129" s="995"/>
      <c r="AC129" s="995"/>
      <c r="AD129" s="995"/>
      <c r="AE129" s="996"/>
      <c r="AF129" s="997">
        <v>25831868</v>
      </c>
      <c r="AG129" s="995"/>
      <c r="AH129" s="995"/>
      <c r="AI129" s="995"/>
      <c r="AJ129" s="996"/>
      <c r="AK129" s="997">
        <v>26380700</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3995173</v>
      </c>
      <c r="AB130" s="995"/>
      <c r="AC130" s="995"/>
      <c r="AD130" s="995"/>
      <c r="AE130" s="996"/>
      <c r="AF130" s="997">
        <v>3906544</v>
      </c>
      <c r="AG130" s="995"/>
      <c r="AH130" s="995"/>
      <c r="AI130" s="995"/>
      <c r="AJ130" s="996"/>
      <c r="AK130" s="997">
        <v>4065388</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7.6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22663595</v>
      </c>
      <c r="AB131" s="1022"/>
      <c r="AC131" s="1022"/>
      <c r="AD131" s="1022"/>
      <c r="AE131" s="1023"/>
      <c r="AF131" s="1021">
        <v>21925324</v>
      </c>
      <c r="AG131" s="1022"/>
      <c r="AH131" s="1022"/>
      <c r="AI131" s="1022"/>
      <c r="AJ131" s="1023"/>
      <c r="AK131" s="1021">
        <v>22315312</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59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6.2757342779999998</v>
      </c>
      <c r="AB132" s="1133"/>
      <c r="AC132" s="1133"/>
      <c r="AD132" s="1133"/>
      <c r="AE132" s="1134"/>
      <c r="AF132" s="1135">
        <v>8.2189709030000007</v>
      </c>
      <c r="AG132" s="1133"/>
      <c r="AH132" s="1133"/>
      <c r="AI132" s="1133"/>
      <c r="AJ132" s="1134"/>
      <c r="AK132" s="1135">
        <v>8.403696279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6</v>
      </c>
      <c r="AB133" s="1116"/>
      <c r="AC133" s="1116"/>
      <c r="AD133" s="1116"/>
      <c r="AE133" s="1117"/>
      <c r="AF133" s="1115">
        <v>6.9</v>
      </c>
      <c r="AG133" s="1116"/>
      <c r="AH133" s="1116"/>
      <c r="AI133" s="1116"/>
      <c r="AJ133" s="1117"/>
      <c r="AK133" s="1115">
        <v>7.6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Vfm7S0MZdG9irjDtVuaPwoZjYQVvtCWAZBCHIfYYw2HURyKW4EpCyr5Grol27yEJR5Db7/csUUj7pXaUkH2IQ==" saltValue="yCf8NJVCvJkaRqvVw5Kr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KT/i0z4XrzwZ4I+j9bKTyrOU1nzl7oMs/5aRUeBeDcb8rKqhQcdm2mIbAh7Bhtv+K8c1+4NgfUj+lMrXcnQ7g==" saltValue="2a1F92OsZ64JkL9eg2L9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q839+pj01Yj5yyXBmPHxQz+z2hcLsPUW4KTkBMzBrJ9wkppaGLn8ujp8Hcj1P6flnZ7JnreJW/EThk56ZnKw==" saltValue="KJm8NbO/zn90cb0FK0Q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8334605</v>
      </c>
      <c r="AP9" s="281">
        <v>75007</v>
      </c>
      <c r="AQ9" s="282">
        <v>66571</v>
      </c>
      <c r="AR9" s="283">
        <v>12.7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60575</v>
      </c>
      <c r="AP10" s="284">
        <v>545</v>
      </c>
      <c r="AQ10" s="285">
        <v>3999</v>
      </c>
      <c r="AR10" s="286">
        <v>-86.4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228963</v>
      </c>
      <c r="AP11" s="284">
        <v>2061</v>
      </c>
      <c r="AQ11" s="285">
        <v>2086</v>
      </c>
      <c r="AR11" s="286">
        <v>-1.2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22</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101549</v>
      </c>
      <c r="AP13" s="284">
        <v>914</v>
      </c>
      <c r="AQ13" s="285">
        <v>2452</v>
      </c>
      <c r="AR13" s="286">
        <v>-62.7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87232</v>
      </c>
      <c r="AP14" s="284">
        <v>785</v>
      </c>
      <c r="AQ14" s="285">
        <v>1577</v>
      </c>
      <c r="AR14" s="286">
        <v>-50.2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-188120</v>
      </c>
      <c r="AP15" s="284">
        <v>-1693</v>
      </c>
      <c r="AQ15" s="285">
        <v>-2400</v>
      </c>
      <c r="AR15" s="286">
        <v>-29.5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8624804</v>
      </c>
      <c r="AP16" s="284">
        <v>77618</v>
      </c>
      <c r="AQ16" s="285">
        <v>74306</v>
      </c>
      <c r="AR16" s="286">
        <v>4.5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8.2899999999999991</v>
      </c>
      <c r="AP21" s="298">
        <v>6.91</v>
      </c>
      <c r="AQ21" s="299">
        <v>1.38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98.7</v>
      </c>
      <c r="AP22" s="303">
        <v>99.2</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4221357</v>
      </c>
      <c r="AP32" s="312">
        <v>37990</v>
      </c>
      <c r="AQ32" s="313">
        <v>38265</v>
      </c>
      <c r="AR32" s="314">
        <v>-0.7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2850108</v>
      </c>
      <c r="AP35" s="312">
        <v>25649</v>
      </c>
      <c r="AQ35" s="313">
        <v>11441</v>
      </c>
      <c r="AR35" s="314">
        <v>124.2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137</v>
      </c>
      <c r="AP36" s="312">
        <v>1</v>
      </c>
      <c r="AQ36" s="313">
        <v>1708</v>
      </c>
      <c r="AR36" s="314">
        <v>-99.9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394</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1</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-1130903</v>
      </c>
      <c r="AP39" s="312">
        <v>-10177</v>
      </c>
      <c r="AQ39" s="313">
        <v>-7153</v>
      </c>
      <c r="AR39" s="314">
        <v>42.3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-4065388</v>
      </c>
      <c r="AP40" s="312">
        <v>-36586</v>
      </c>
      <c r="AQ40" s="313">
        <v>-33456</v>
      </c>
      <c r="AR40" s="314">
        <v>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1875311</v>
      </c>
      <c r="AP41" s="312">
        <v>16877</v>
      </c>
      <c r="AQ41" s="313">
        <v>11199</v>
      </c>
      <c r="AR41" s="314">
        <v>50.7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5586418</v>
      </c>
      <c r="AN51" s="334">
        <v>49448</v>
      </c>
      <c r="AO51" s="335">
        <v>21.1</v>
      </c>
      <c r="AP51" s="336">
        <v>66343</v>
      </c>
      <c r="AQ51" s="337">
        <v>43</v>
      </c>
      <c r="AR51" s="338">
        <v>-21.9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3435887</v>
      </c>
      <c r="AN52" s="342">
        <v>30413</v>
      </c>
      <c r="AO52" s="343">
        <v>41.4</v>
      </c>
      <c r="AP52" s="344">
        <v>34529</v>
      </c>
      <c r="AQ52" s="345">
        <v>28.4</v>
      </c>
      <c r="AR52" s="346">
        <v>13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9870744</v>
      </c>
      <c r="AN53" s="334">
        <v>87704</v>
      </c>
      <c r="AO53" s="335">
        <v>77.400000000000006</v>
      </c>
      <c r="AP53" s="336">
        <v>56416</v>
      </c>
      <c r="AQ53" s="337">
        <v>-15</v>
      </c>
      <c r="AR53" s="338">
        <v>92.4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6477068</v>
      </c>
      <c r="AN54" s="342">
        <v>57550</v>
      </c>
      <c r="AO54" s="343">
        <v>89.2</v>
      </c>
      <c r="AP54" s="344">
        <v>32623</v>
      </c>
      <c r="AQ54" s="345">
        <v>-5.5</v>
      </c>
      <c r="AR54" s="346">
        <v>94.7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7601523</v>
      </c>
      <c r="AN55" s="334">
        <v>67988</v>
      </c>
      <c r="AO55" s="335">
        <v>-22.5</v>
      </c>
      <c r="AP55" s="336">
        <v>49217</v>
      </c>
      <c r="AQ55" s="337">
        <v>-12.8</v>
      </c>
      <c r="AR55" s="338">
        <v>-9.6999999999999993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4606727</v>
      </c>
      <c r="AN56" s="342">
        <v>41202</v>
      </c>
      <c r="AO56" s="343">
        <v>-28.4</v>
      </c>
      <c r="AP56" s="344">
        <v>27232</v>
      </c>
      <c r="AQ56" s="345">
        <v>-16.5</v>
      </c>
      <c r="AR56" s="346">
        <v>-11.9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7795773</v>
      </c>
      <c r="AN57" s="334">
        <v>69825</v>
      </c>
      <c r="AO57" s="335">
        <v>2.7</v>
      </c>
      <c r="AP57" s="336">
        <v>49211</v>
      </c>
      <c r="AQ57" s="337">
        <v>0</v>
      </c>
      <c r="AR57" s="338">
        <v>2.7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4419396</v>
      </c>
      <c r="AN58" s="342">
        <v>39583</v>
      </c>
      <c r="AO58" s="343">
        <v>-3.9</v>
      </c>
      <c r="AP58" s="344">
        <v>28367</v>
      </c>
      <c r="AQ58" s="345">
        <v>4.2</v>
      </c>
      <c r="AR58" s="346">
        <v>-8.1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5579984</v>
      </c>
      <c r="AN59" s="334">
        <v>50217</v>
      </c>
      <c r="AO59" s="335">
        <v>-28.1</v>
      </c>
      <c r="AP59" s="336">
        <v>51738</v>
      </c>
      <c r="AQ59" s="337">
        <v>5.0999999999999996</v>
      </c>
      <c r="AR59" s="338">
        <v>-33.200000000000003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3213473</v>
      </c>
      <c r="AN60" s="342">
        <v>28919</v>
      </c>
      <c r="AO60" s="343">
        <v>-26.9</v>
      </c>
      <c r="AP60" s="344">
        <v>30360</v>
      </c>
      <c r="AQ60" s="345">
        <v>7</v>
      </c>
      <c r="AR60" s="346">
        <v>-33.9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7286888</v>
      </c>
      <c r="AN61" s="349">
        <v>65036</v>
      </c>
      <c r="AO61" s="350">
        <v>10.1</v>
      </c>
      <c r="AP61" s="351">
        <v>54585</v>
      </c>
      <c r="AQ61" s="352">
        <v>4.0999999999999996</v>
      </c>
      <c r="AR61" s="338">
        <v>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4430510</v>
      </c>
      <c r="AN62" s="342">
        <v>39533</v>
      </c>
      <c r="AO62" s="343">
        <v>14.3</v>
      </c>
      <c r="AP62" s="344">
        <v>30622</v>
      </c>
      <c r="AQ62" s="345">
        <v>3.5</v>
      </c>
      <c r="AR62" s="346">
        <v>10.8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x8617YM1E6eWm7TLpm2a1D/Whm+CxPD4JOtCcx3v9AVs5RTojsSXFEO9CU5Omzh2XVGc03cKry7Oh0AWMfe4w==" saltValue="I2l/q8KFh7en/UrypFOQ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G+ZJ/mGfLOu81cPlQY16to4qqmxtT8aZRyUJsFwoy4rLu8rDsdHXnmgSepZaCLUZgFOZ6IWzOAGqkwHEnLbo/Q==" saltValue="QDQkAHAFXP0TiGHmYONk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LRaOgWMJHTXa/GihN5AjIDrqlOtvuJKFLFr6R20rk3GeTpJTlvC3TA6JtuZziu0IpaigM2Xd+EjAI+w2mBsu+A==" saltValue="rTuu3L5+18MZO6eUjkP+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11.31</v>
      </c>
      <c r="G47" s="12">
        <v>10.54</v>
      </c>
      <c r="H47" s="12">
        <v>10.19</v>
      </c>
      <c r="I47" s="12">
        <v>12.24</v>
      </c>
      <c r="J47" s="13">
        <v>11.63</v>
      </c>
    </row>
    <row r="48" spans="2:10" ht="57.75" customHeight="1" x14ac:dyDescent="0.15">
      <c r="B48" s="14"/>
      <c r="C48" s="1177" t="s">
        <v>4</v>
      </c>
      <c r="D48" s="1177"/>
      <c r="E48" s="1178"/>
      <c r="F48" s="15">
        <v>4.55</v>
      </c>
      <c r="G48" s="16">
        <v>2.62</v>
      </c>
      <c r="H48" s="16">
        <v>8.4499999999999993</v>
      </c>
      <c r="I48" s="16">
        <v>9.1</v>
      </c>
      <c r="J48" s="17">
        <v>8.6300000000000008</v>
      </c>
    </row>
    <row r="49" spans="2:10" ht="57.75" customHeight="1" thickBot="1" x14ac:dyDescent="0.2">
      <c r="B49" s="18"/>
      <c r="C49" s="1179" t="s">
        <v>5</v>
      </c>
      <c r="D49" s="1179"/>
      <c r="E49" s="1180"/>
      <c r="F49" s="19">
        <v>2.2200000000000002</v>
      </c>
      <c r="G49" s="20" t="s">
        <v>533</v>
      </c>
      <c r="H49" s="20">
        <v>6.11</v>
      </c>
      <c r="I49" s="20">
        <v>2.1</v>
      </c>
      <c r="J49" s="21" t="s">
        <v>534</v>
      </c>
    </row>
    <row r="50" spans="2:10" x14ac:dyDescent="0.15"/>
  </sheetData>
  <sheetProtection algorithmName="SHA-512" hashValue="IjySdXX2Bhmz9+ALLCqQR5OL0bCyyOh+c4JhrghT9c0k8Nq0YtQfJkQgGll4Bi3h72uyJ6g66KIgO61rP84Crw==" saltValue="kyqzAVFLK6OLUnSAKbm8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高村 佳吾</cp:lastModifiedBy>
  <cp:lastPrinted>2025-03-25T23:49:27Z</cp:lastPrinted>
  <dcterms:created xsi:type="dcterms:W3CDTF">2025-02-19T03:15:25Z</dcterms:created>
  <dcterms:modified xsi:type="dcterms:W3CDTF">2026-03-18T08:13:29Z</dcterms:modified>
  <cp:category/>
</cp:coreProperties>
</file>