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w01\BH00$\04_財政係（旧財政係）\24_財政情報の開示の推進\01_財政状況資料集\2025（R7）\02　3月公表分\08　HP掲載\01　掲載データ\"/>
    </mc:Choice>
  </mc:AlternateContent>
  <xr:revisionPtr revIDLastSave="0" documentId="13_ncr:1_{1DD22318-75A8-4C62-8A4A-8C096F92F54B}"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W34" i="10"/>
  <c r="BW35" i="10" s="1"/>
  <c r="BW36" i="10" s="1"/>
  <c r="BW37" i="10" s="1"/>
  <c r="BW38" i="10" s="1"/>
  <c r="BW39" i="10" s="1"/>
  <c r="BW40" i="10" s="1"/>
  <c r="BW41" i="10" s="1"/>
  <c r="BW42" i="10" s="1"/>
  <c r="C34" i="10"/>
  <c r="CO34" i="10" l="1"/>
  <c r="CO35" i="10" s="1"/>
  <c r="CO36"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AM34" i="10"/>
  <c r="AM35" i="10" s="1"/>
  <c r="AM36" i="10" s="1"/>
</calcChain>
</file>

<file path=xl/sharedStrings.xml><?xml version="1.0" encoding="utf-8"?>
<sst xmlns="http://schemas.openxmlformats.org/spreadsheetml/2006/main" count="1105" uniqueCount="567">
  <si>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</si>
  <si>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</si>
  <si>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</si>
  <si>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</si>
  <si>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</si>
  <si>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</si>
  <si>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</si>
  <si>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</si>
  <si>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</si>
  <si>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</si>
  <si>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</si>
  <si>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</si>
  <si>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</si>
  <si>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</si>
  <si>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</si>
  <si>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</si>
  <si>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</si>
  <si>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</si>
  <si>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</si>
  <si>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</si>
  <si>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</si>
  <si>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</si>
  <si>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</si>
  <si>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</si>
  <si>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</si>
  <si>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</si>
  <si>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</si>
  <si>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</si>
  <si>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</si>
  <si>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</si>
  <si>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</si>
  <si>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</si>
  <si>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</si>
  <si>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</si>
  <si>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</si>
  <si>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</si>
  <si>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</si>
  <si>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</si>
  <si>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</si>
  <si>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</si>
  <si>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</si>
  <si>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</si>
  <si>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</si>
  <si>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</si>
  <si>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</si>
  <si>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</si>
  <si>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</si>
  <si>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</si>
  <si>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</si>
  <si>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</si>
  <si>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</si>
  <si>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</si>
  <si>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</si>
  <si>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</si>
  <si>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</si>
  <si>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</si>
  <si>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</si>
  <si>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</si>
  <si>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</si>
  <si>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</si>
  <si>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</si>
  <si>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</si>
  <si>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</si>
  <si>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</si>
  <si>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</si>
  <si>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</si>
  <si>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</si>
  <si>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</si>
  <si>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</si>
  <si>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</si>
  <si>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</si>
  <si>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</si>
  <si>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</si>
  <si>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</si>
  <si>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</si>
  <si>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</si>
  <si>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</si>
  <si>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</si>
  <si>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</si>
  <si>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</si>
  <si>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</si>
  <si>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</si>
  <si>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</si>
  <si>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</si>
  <si>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</si>
  <si>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</si>
  <si>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</si>
  <si>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</si>
  <si>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</si>
  <si>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</si>
  <si>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</si>
  <si>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</si>
  <si>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</si>
  <si>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</si>
  <si>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彦根市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</si>
  <si>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</si>
  <si>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</si>
  <si>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</si>
  <si>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</si>
  <si>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</si>
  <si>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</si>
  <si>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</si>
  <si>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</si>
  <si>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</si>
  <si>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</si>
  <si>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</si>
  <si>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</si>
  <si>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</si>
  <si>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</si>
  <si>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</si>
  <si>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</si>
  <si>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</si>
  <si>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</si>
  <si>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</si>
  <si>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</si>
  <si>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</si>
  <si>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</si>
  <si>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</si>
  <si>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</si>
  <si>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</si>
  <si>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</si>
  <si>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</si>
  <si>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</si>
  <si>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</si>
  <si>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</si>
  <si>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</si>
  <si>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</si>
  <si>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</si>
  <si>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</si>
  <si>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</si>
  <si>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</si>
  <si>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</si>
  <si>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</si>
  <si>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</si>
  <si>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</si>
  <si>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</si>
  <si>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</si>
  <si>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</si>
  <si>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</si>
  <si>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</si>
  <si>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</si>
  <si>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</si>
  <si>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</si>
  <si>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</si>
  <si>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</si>
  <si>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</si>
  <si>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</si>
  <si>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</si>
  <si>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</si>
  <si>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</si>
  <si>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</si>
  <si>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</si>
  <si>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</si>
  <si>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</si>
  <si>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</si>
  <si>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</si>
  <si>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</si>
  <si>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</si>
  <si>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</si>
  <si>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</si>
  <si>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</si>
  <si>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</si>
  <si>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</si>
  <si>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</si>
  <si>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</si>
  <si>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</si>
  <si>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</si>
  <si>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</si>
  <si>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</si>
  <si>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</si>
  <si>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</si>
  <si>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</si>
  <si>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</si>
  <si>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</si>
  <si>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</si>
  <si>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</si>
  <si>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</si>
  <si>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</si>
  <si>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</si>
  <si>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</si>
  <si>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</si>
  <si>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</si>
  <si>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</si>
  <si>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</si>
  <si>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</si>
  <si>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</si>
  <si>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</si>
  <si>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</si>
  <si>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</si>
  <si>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</si>
  <si>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</si>
  <si>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</si>
  <si>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</si>
  <si>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</si>
  <si>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</si>
  <si>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</si>
  <si>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</si>
  <si>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</si>
  <si>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</si>
  <si>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</si>
  <si>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</si>
  <si>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</si>
  <si>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</si>
  <si>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滋賀県彦根市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</si>
  <si>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</si>
  <si>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</si>
  <si>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</si>
  <si>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</si>
  <si>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</si>
  <si>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</si>
  <si>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</si>
  <si>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</si>
  <si>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</si>
  <si>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</si>
  <si>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</si>
  <si>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</si>
  <si>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</si>
  <si>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</si>
  <si>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</si>
  <si>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</si>
  <si>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</si>
  <si>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</si>
  <si>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</si>
  <si>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</si>
  <si>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</si>
  <si>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</si>
  <si>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</si>
  <si>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</si>
  <si>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</si>
  <si>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</si>
  <si>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</si>
  <si>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</si>
  <si>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</si>
  <si>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</si>
  <si>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</si>
  <si>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</si>
  <si>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</si>
  <si>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</si>
  <si>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</si>
  <si>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</si>
  <si>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</si>
  <si>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</si>
  <si>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</si>
  <si>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</si>
  <si>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</si>
  <si>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</si>
  <si>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</si>
  <si>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</si>
  <si>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</si>
  <si>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</si>
  <si>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</si>
  <si>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</si>
  <si>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</si>
  <si>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</si>
  <si>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</si>
  <si>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</si>
  <si>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</si>
  <si>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</si>
  <si>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</si>
  <si>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</si>
  <si>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</si>
  <si>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</si>
  <si>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</si>
  <si>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</si>
  <si>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</si>
  <si>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</si>
  <si>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</si>
  <si>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</si>
  <si>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</si>
  <si>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</si>
  <si>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</si>
  <si>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</si>
  <si>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</si>
  <si>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</si>
  <si>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</si>
  <si>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</si>
  <si>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</si>
  <si>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</si>
  <si>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</si>
  <si>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</si>
  <si>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</si>
  <si>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</si>
  <si>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</si>
  <si>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</si>
  <si>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</si>
  <si>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</si>
  <si>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</si>
  <si>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</si>
  <si>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</si>
  <si>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</si>
  <si>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</si>
  <si>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</si>
  <si>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</si>
  <si>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</si>
  <si>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</si>
  <si>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</si>
  <si>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</si>
  <si>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</si>
  <si>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</si>
  <si>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</si>
  <si>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</si>
  <si>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</si>
  <si>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</si>
  <si>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</si>
  <si>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</si>
  <si>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</si>
  <si>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</si>
  <si>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</si>
  <si>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</si>
  <si>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</si>
  <si>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</si>
  <si>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</si>
  <si>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</si>
  <si>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</si>
  <si>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</si>
  <si>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</si>
  <si>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</si>
  <si>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</si>
  <si>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</si>
  <si>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</si>
  <si>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</si>
  <si>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</si>
  <si>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</si>
  <si>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</si>
  <si>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</si>
  <si>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</si>
  <si>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</si>
  <si>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</si>
  <si>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</si>
  <si>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</si>
  <si>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</si>
  <si>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</si>
  <si>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</si>
  <si>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</si>
  <si>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</si>
  <si>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</si>
  <si>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</si>
  <si>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</si>
  <si>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</si>
  <si>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</si>
  <si>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</si>
  <si>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</si>
  <si>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</si>
  <si>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</si>
  <si>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</si>
  <si>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</si>
  <si>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</si>
  <si>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</si>
  <si>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</si>
  <si>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</si>
  <si>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</si>
  <si>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</si>
  <si>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</si>
  <si>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</si>
  <si>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滋賀県彦根市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</si>
  <si>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</si>
  <si>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</si>
  <si>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</si>
  <si>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</si>
  <si>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</si>
  <si>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</si>
  <si>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</si>
  <si>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</si>
  <si>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</si>
  <si>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</si>
  <si>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</si>
  <si>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</si>
  <si>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</si>
  <si>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</si>
  <si>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</si>
  <si>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</si>
  <si>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</si>
  <si>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</si>
  <si>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</si>
  <si>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</si>
  <si>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休日急病診療所事業特別会計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</si>
  <si>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</si>
  <si>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</si>
  <si>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</si>
  <si>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</si>
  <si>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</si>
  <si>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</si>
  <si>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</si>
  <si>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</si>
  <si>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</si>
  <si>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</si>
  <si>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</si>
  <si>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</si>
  <si>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</si>
  <si>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</si>
  <si>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</si>
  <si>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</si>
  <si>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</si>
  <si>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</si>
  <si>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</si>
  <si>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</si>
  <si>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</si>
  <si>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</si>
  <si>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</si>
  <si>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</si>
  <si>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</si>
  <si>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</si>
  <si>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</si>
  <si>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</si>
  <si>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</si>
  <si>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</si>
  <si>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</si>
  <si>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</si>
  <si>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</si>
  <si>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</si>
  <si>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</si>
  <si>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</si>
  <si>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</si>
  <si>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</si>
  <si>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</si>
  <si>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</si>
  <si>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</si>
  <si>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</si>
  <si>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</si>
  <si>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</si>
  <si>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</si>
  <si>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</si>
  <si>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</si>
  <si>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</si>
  <si>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</si>
  <si>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</si>
  <si>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</si>
  <si>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</si>
  <si>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</si>
  <si>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</si>
  <si>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</si>
  <si>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</si>
  <si>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</si>
  <si>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</si>
  <si>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</si>
  <si>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</si>
  <si>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</si>
  <si>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</si>
  <si>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</si>
  <si>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</si>
  <si>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</si>
  <si>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</si>
  <si>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</si>
  <si>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</si>
  <si>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</si>
  <si>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</si>
  <si>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</si>
  <si>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</si>
  <si>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</si>
  <si>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</si>
  <si>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</si>
  <si>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</si>
  <si>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</si>
  <si>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</si>
  <si>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</si>
  <si>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</si>
  <si>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</si>
  <si>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</si>
  <si>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</si>
  <si>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</si>
  <si>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</si>
  <si>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</si>
  <si>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</si>
  <si>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</si>
  <si>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</si>
  <si>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</si>
  <si>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</si>
  <si>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</si>
  <si>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</si>
  <si>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</si>
  <si>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</si>
  <si>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</si>
  <si>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</si>
  <si>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</si>
  <si>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</si>
  <si>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</si>
  <si>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</si>
  <si>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</si>
  <si>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</si>
  <si>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</si>
  <si>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</si>
  <si>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</si>
  <si>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</si>
  <si>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</si>
  <si>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</si>
  <si>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</si>
  <si>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</si>
  <si>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</si>
  <si>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</si>
  <si>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</si>
  <si>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</si>
  <si>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</si>
  <si>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</si>
  <si>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</si>
  <si>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</si>
  <si>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</si>
  <si>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</si>
  <si>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</si>
  <si>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</si>
  <si>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</si>
  <si>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</si>
  <si>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</si>
  <si>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</si>
  <si>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</si>
  <si>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</si>
  <si>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</si>
  <si>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</si>
  <si>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</si>
  <si>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</si>
  <si>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</si>
  <si>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</si>
  <si>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</si>
  <si>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</si>
  <si>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</si>
  <si>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</si>
  <si>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</si>
  <si>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</si>
  <si>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</si>
  <si>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</si>
  <si>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</si>
  <si>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</si>
  <si>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</si>
  <si>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</si>
  <si>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</si>
  <si>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</si>
  <si>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</si>
  <si>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</si>
  <si>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</si>
  <si>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</si>
  <si>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</si>
  <si>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</si>
  <si>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</si>
  <si>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</si>
  <si>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2.23</t>
  </si>
  <si>
    <t>▲ 0.63</t>
  </si>
  <si>
    <t>病院事業会計</t>
  </si>
  <si>
    <t>水道事業会計</t>
  </si>
  <si>
    <t>一般会計</t>
  </si>
  <si>
    <t>下水道事業会計</t>
  </si>
  <si>
    <t>国民健康保険事業特別会計</t>
  </si>
  <si>
    <t>後期高齢者医療事業特別会計</t>
  </si>
  <si>
    <t>介護保険事業特別会計</t>
  </si>
  <si>
    <t>休日急病診療所事業特別会計</t>
  </si>
  <si>
    <t>その他会計（赤字）</t>
  </si>
  <si>
    <t>その他会計（黒字）</t>
  </si>
  <si>
    <t>R02</t>
    <phoneticPr fontId="5"/>
  </si>
  <si>
    <t>R03</t>
    <phoneticPr fontId="5"/>
  </si>
  <si>
    <t>R04</t>
    <phoneticPr fontId="5"/>
  </si>
  <si>
    <t>R05</t>
    <phoneticPr fontId="5"/>
  </si>
  <si>
    <t>R06</t>
    <phoneticPr fontId="5"/>
  </si>
  <si>
    <t>-</t>
    <phoneticPr fontId="2"/>
  </si>
  <si>
    <t>彦根市事業公社</t>
    <rPh sb="0" eb="3">
      <t>ヒコネシ</t>
    </rPh>
    <rPh sb="3" eb="5">
      <t>ジギョウ</t>
    </rPh>
    <rPh sb="5" eb="7">
      <t>コウシャ</t>
    </rPh>
    <phoneticPr fontId="2"/>
  </si>
  <si>
    <t>彦根総合地方卸売市場</t>
    <rPh sb="0" eb="2">
      <t>ヒコネ</t>
    </rPh>
    <rPh sb="2" eb="4">
      <t>ソウゴウ</t>
    </rPh>
    <rPh sb="4" eb="6">
      <t>チホウ</t>
    </rPh>
    <rPh sb="6" eb="8">
      <t>オロシウリ</t>
    </rPh>
    <rPh sb="8" eb="10">
      <t>イチバ</t>
    </rPh>
    <phoneticPr fontId="2"/>
  </si>
  <si>
    <t>四番町スクエア</t>
    <rPh sb="0" eb="3">
      <t>ヨンバンチョウ</t>
    </rPh>
    <phoneticPr fontId="2"/>
  </si>
  <si>
    <t>彦根愛知犬上広域行政組合（一般会計）</t>
    <rPh sb="11" eb="12">
      <t>ア</t>
    </rPh>
    <rPh sb="13" eb="15">
      <t>イッパン</t>
    </rPh>
    <rPh sb="15" eb="17">
      <t>カイケイ</t>
    </rPh>
    <phoneticPr fontId="20"/>
  </si>
  <si>
    <t>彦根市犬上郡営林組合（一般会計）</t>
    <rPh sb="9" eb="10">
      <t>ア</t>
    </rPh>
    <rPh sb="11" eb="13">
      <t>イッパン</t>
    </rPh>
    <rPh sb="13" eb="15">
      <t>カイケイ</t>
    </rPh>
    <phoneticPr fontId="20"/>
  </si>
  <si>
    <t>彦根市米原市山林組合（一般会計）</t>
    <rPh sb="9" eb="10">
      <t>ア</t>
    </rPh>
    <rPh sb="11" eb="13">
      <t>イッパン</t>
    </rPh>
    <rPh sb="13" eb="15">
      <t>カイケイ</t>
    </rPh>
    <phoneticPr fontId="20"/>
  </si>
  <si>
    <t>滋賀県市町村職員研修センター（一般会計）</t>
    <rPh sb="15" eb="17">
      <t>イッパン</t>
    </rPh>
    <rPh sb="17" eb="19">
      <t>カイケイ</t>
    </rPh>
    <phoneticPr fontId="20"/>
  </si>
  <si>
    <t>滋賀県後期高齢者医療広域連合（一般会計）</t>
    <rPh sb="15" eb="17">
      <t>イッパン</t>
    </rPh>
    <rPh sb="17" eb="19">
      <t>カイケイ</t>
    </rPh>
    <phoneticPr fontId="20"/>
  </si>
  <si>
    <t>滋賀県後期高齢者医療広域連合（後期高齢者医療特別会計）</t>
    <rPh sb="15" eb="17">
      <t>コウキ</t>
    </rPh>
    <rPh sb="17" eb="19">
      <t>コウレイ</t>
    </rPh>
    <rPh sb="19" eb="20">
      <t>シャ</t>
    </rPh>
    <rPh sb="20" eb="22">
      <t>イリョウ</t>
    </rPh>
    <rPh sb="22" eb="24">
      <t>トクベツ</t>
    </rPh>
    <rPh sb="24" eb="26">
      <t>カイケイ</t>
    </rPh>
    <phoneticPr fontId="20"/>
  </si>
  <si>
    <t>大滝山林組合（一般会計）</t>
    <rPh sb="0" eb="2">
      <t>オオタキ</t>
    </rPh>
    <rPh sb="2" eb="4">
      <t>サンリン</t>
    </rPh>
    <rPh sb="4" eb="6">
      <t>クミアイ</t>
    </rPh>
    <rPh sb="7" eb="9">
      <t>イッパン</t>
    </rPh>
    <rPh sb="9" eb="11">
      <t>カイケイ</t>
    </rPh>
    <phoneticPr fontId="20"/>
  </si>
  <si>
    <t>大滝山林組合（高取山森林空間利活用特別会計）</t>
    <rPh sb="0" eb="2">
      <t>オオタキ</t>
    </rPh>
    <rPh sb="2" eb="4">
      <t>サンリン</t>
    </rPh>
    <rPh sb="4" eb="6">
      <t>クミアイ</t>
    </rPh>
    <rPh sb="7" eb="9">
      <t>タカトリ</t>
    </rPh>
    <rPh sb="9" eb="10">
      <t>ヤマ</t>
    </rPh>
    <rPh sb="10" eb="12">
      <t>シンリン</t>
    </rPh>
    <rPh sb="12" eb="14">
      <t>クウカン</t>
    </rPh>
    <rPh sb="14" eb="17">
      <t>リカツヨウ</t>
    </rPh>
    <rPh sb="17" eb="19">
      <t>トクベツ</t>
    </rPh>
    <rPh sb="19" eb="21">
      <t>カイケイ</t>
    </rPh>
    <phoneticPr fontId="20"/>
  </si>
  <si>
    <t>彦根市一般廃棄物処理施設整備基金</t>
    <phoneticPr fontId="2"/>
  </si>
  <si>
    <t>彦根市職員退職手当基金</t>
    <phoneticPr fontId="2"/>
  </si>
  <si>
    <t>彦根市福祉・保健・医療基金</t>
    <phoneticPr fontId="2"/>
  </si>
  <si>
    <t>彦根市教育施設整備基金</t>
    <phoneticPr fontId="2"/>
  </si>
  <si>
    <t>彦根市国民スポーツ大会等運営基金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</si>
</sst>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34B7-46B4-A277-A0869C314F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87704</c:v>
                </c:pt>
                <c:pt idx="1">
                  <c:v>67988</c:v>
                </c:pt>
                <c:pt idx="2">
                  <c:v>69825</c:v>
                </c:pt>
                <c:pt idx="3">
                  <c:v>50217</c:v>
                </c:pt>
                <c:pt idx="4">
                  <c:v>35900</c:v>
                </c:pt>
              </c:numCache>
            </c:numRef>
          </c:val>
          <c:smooth val="0"/>
          <c:extLst>
            <c:ext xmlns:c16="http://schemas.microsoft.com/office/drawing/2014/chart" uri="{C3380CC4-5D6E-409C-BE32-E72D297353CC}">
              <c16:uniqueId val="{00000001-34B7-46B4-A277-A0869C314F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2.62</c:v>
                </c:pt>
                <c:pt idx="1">
                  <c:v>8.4499999999999993</c:v>
                </c:pt>
                <c:pt idx="2">
                  <c:v>9.1</c:v>
                </c:pt>
                <c:pt idx="3">
                  <c:v>8.6300000000000008</c:v>
                </c:pt>
                <c:pt idx="4">
                  <c:v>8.9499999999999993</c:v>
                </c:pt>
              </c:numCache>
            </c:numRef>
          </c:val>
          <c:extLst>
            <c:ext xmlns:c16="http://schemas.microsoft.com/office/drawing/2014/chart" uri="{C3380CC4-5D6E-409C-BE32-E72D297353CC}">
              <c16:uniqueId val="{00000000-3F93-4D1F-8755-665EBF0BBA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10.54</c:v>
                </c:pt>
                <c:pt idx="1">
                  <c:v>10.19</c:v>
                </c:pt>
                <c:pt idx="2">
                  <c:v>12.24</c:v>
                </c:pt>
                <c:pt idx="3">
                  <c:v>11.63</c:v>
                </c:pt>
                <c:pt idx="4">
                  <c:v>12.36</c:v>
                </c:pt>
              </c:numCache>
            </c:numRef>
          </c:val>
          <c:extLst>
            <c:ext xmlns:c16="http://schemas.microsoft.com/office/drawing/2014/chart" uri="{C3380CC4-5D6E-409C-BE32-E72D297353CC}">
              <c16:uniqueId val="{00000001-3F93-4D1F-8755-665EBF0BBA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6.11</c:v>
                </c:pt>
                <c:pt idx="2">
                  <c:v>2.1</c:v>
                </c:pt>
                <c:pt idx="3">
                  <c:v>-0.63</c:v>
                </c:pt>
                <c:pt idx="4">
                  <c:v>1.54</c:v>
                </c:pt>
              </c:numCache>
            </c:numRef>
          </c:val>
          <c:smooth val="0"/>
          <c:extLst>
            <c:ext xmlns:c16="http://schemas.microsoft.com/office/drawing/2014/chart" uri="{C3380CC4-5D6E-409C-BE32-E72D297353CC}">
              <c16:uniqueId val="{00000002-3F93-4D1F-8755-665EBF0BBA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0-7499-4C0E-A0A5-9FC13600D2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99-4C0E-A0A5-9FC13600D2E1}"/>
            </c:ext>
          </c:extLst>
        </c:ser>
        <c:ser>
          <c:idx val="2"/>
          <c:order val="2"/>
          <c:tx>
            <c:strRef>
              <c:f>データシート!$A$29</c:f>
              <c:strCache>
                <c:ptCount val="1"/>
                <c:pt idx="0">
                  <c:v>休日急病診療所事業特別会計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0.13</c:v>
                </c:pt>
                <c:pt idx="6">
                  <c:v>#N/A</c:v>
                </c:pt>
                <c:pt idx="7">
                  <c:v>0.08</c:v>
                </c:pt>
                <c:pt idx="8">
                  <c:v>#N/A</c:v>
                </c:pt>
                <c:pt idx="9">
                  <c:v>0.01</c:v>
                </c:pt>
              </c:numCache>
            </c:numRef>
          </c:val>
          <c:extLst>
            <c:ext xmlns:c16="http://schemas.microsoft.com/office/drawing/2014/chart" uri="{C3380CC4-5D6E-409C-BE32-E72D297353CC}">
              <c16:uniqueId val="{00000002-7499-4C0E-A0A5-9FC13600D2E1}"/>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0.28000000000000003</c:v>
                </c:pt>
                <c:pt idx="4">
                  <c:v>#N/A</c:v>
                </c:pt>
                <c:pt idx="5">
                  <c:v>0.41</c:v>
                </c:pt>
                <c:pt idx="6">
                  <c:v>#N/A</c:v>
                </c:pt>
                <c:pt idx="7">
                  <c:v>0.04</c:v>
                </c:pt>
                <c:pt idx="8">
                  <c:v>#N/A</c:v>
                </c:pt>
                <c:pt idx="9">
                  <c:v>0.12</c:v>
                </c:pt>
              </c:numCache>
            </c:numRef>
          </c:val>
          <c:extLst>
            <c:ext xmlns:c16="http://schemas.microsoft.com/office/drawing/2014/chart" uri="{C3380CC4-5D6E-409C-BE32-E72D297353CC}">
              <c16:uniqueId val="{00000003-7499-4C0E-A0A5-9FC13600D2E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0.09</c:v>
                </c:pt>
                <c:pt idx="6">
                  <c:v>#N/A</c:v>
                </c:pt>
                <c:pt idx="7">
                  <c:v>0.1</c:v>
                </c:pt>
                <c:pt idx="8">
                  <c:v>#N/A</c:v>
                </c:pt>
                <c:pt idx="9">
                  <c:v>0.13</c:v>
                </c:pt>
              </c:numCache>
            </c:numRef>
          </c:val>
          <c:extLst>
            <c:ext xmlns:c16="http://schemas.microsoft.com/office/drawing/2014/chart" uri="{C3380CC4-5D6E-409C-BE32-E72D297353CC}">
              <c16:uniqueId val="{00000004-7499-4C0E-A0A5-9FC13600D2E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0.43</c:v>
                </c:pt>
                <c:pt idx="4">
                  <c:v>#N/A</c:v>
                </c:pt>
                <c:pt idx="5">
                  <c:v>0.18</c:v>
                </c:pt>
                <c:pt idx="6">
                  <c:v>#N/A</c:v>
                </c:pt>
                <c:pt idx="7">
                  <c:v>0.14000000000000001</c:v>
                </c:pt>
                <c:pt idx="8">
                  <c:v>#N/A</c:v>
                </c:pt>
                <c:pt idx="9">
                  <c:v>0.24</c:v>
                </c:pt>
              </c:numCache>
            </c:numRef>
          </c:val>
          <c:extLst>
            <c:ext xmlns:c16="http://schemas.microsoft.com/office/drawing/2014/chart" uri="{C3380CC4-5D6E-409C-BE32-E72D297353CC}">
              <c16:uniqueId val="{00000005-7499-4C0E-A0A5-9FC13600D2E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c:v>
                </c:pt>
                <c:pt idx="2">
                  <c:v>#N/A</c:v>
                </c:pt>
                <c:pt idx="3">
                  <c:v>3.24</c:v>
                </c:pt>
                <c:pt idx="4">
                  <c:v>#N/A</c:v>
                </c:pt>
                <c:pt idx="5">
                  <c:v>3.99</c:v>
                </c:pt>
                <c:pt idx="6">
                  <c:v>#N/A</c:v>
                </c:pt>
                <c:pt idx="7">
                  <c:v>4.63</c:v>
                </c:pt>
                <c:pt idx="8">
                  <c:v>#N/A</c:v>
                </c:pt>
                <c:pt idx="9">
                  <c:v>4.95</c:v>
                </c:pt>
              </c:numCache>
            </c:numRef>
          </c:val>
          <c:extLst>
            <c:ext xmlns:c16="http://schemas.microsoft.com/office/drawing/2014/chart" uri="{C3380CC4-5D6E-409C-BE32-E72D297353CC}">
              <c16:uniqueId val="{00000006-7499-4C0E-A0A5-9FC13600D2E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2.62</c:v>
                </c:pt>
                <c:pt idx="2">
                  <c:v>#N/A</c:v>
                </c:pt>
                <c:pt idx="3">
                  <c:v>8.44</c:v>
                </c:pt>
                <c:pt idx="4">
                  <c:v>#N/A</c:v>
                </c:pt>
                <c:pt idx="5">
                  <c:v>8.9600000000000009</c:v>
                </c:pt>
                <c:pt idx="6">
                  <c:v>#N/A</c:v>
                </c:pt>
                <c:pt idx="7">
                  <c:v>8.5399999999999991</c:v>
                </c:pt>
                <c:pt idx="8">
                  <c:v>#N/A</c:v>
                </c:pt>
                <c:pt idx="9">
                  <c:v>8.92</c:v>
                </c:pt>
              </c:numCache>
            </c:numRef>
          </c:val>
          <c:extLst>
            <c:ext xmlns:c16="http://schemas.microsoft.com/office/drawing/2014/chart" uri="{C3380CC4-5D6E-409C-BE32-E72D297353CC}">
              <c16:uniqueId val="{00000007-7499-4C0E-A0A5-9FC13600D2E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15.29</c:v>
                </c:pt>
                <c:pt idx="2">
                  <c:v>#N/A</c:v>
                </c:pt>
                <c:pt idx="3">
                  <c:v>14.19</c:v>
                </c:pt>
                <c:pt idx="4">
                  <c:v>#N/A</c:v>
                </c:pt>
                <c:pt idx="5">
                  <c:v>14.4</c:v>
                </c:pt>
                <c:pt idx="6">
                  <c:v>#N/A</c:v>
                </c:pt>
                <c:pt idx="7">
                  <c:v>14.42</c:v>
                </c:pt>
                <c:pt idx="8">
                  <c:v>#N/A</c:v>
                </c:pt>
                <c:pt idx="9">
                  <c:v>13.76</c:v>
                </c:pt>
              </c:numCache>
            </c:numRef>
          </c:val>
          <c:extLst>
            <c:ext xmlns:c16="http://schemas.microsoft.com/office/drawing/2014/chart" uri="{C3380CC4-5D6E-409C-BE32-E72D297353CC}">
              <c16:uniqueId val="{00000008-7499-4C0E-A0A5-9FC13600D2E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11.61</c:v>
                </c:pt>
                <c:pt idx="2">
                  <c:v>#N/A</c:v>
                </c:pt>
                <c:pt idx="3">
                  <c:v>17.03</c:v>
                </c:pt>
                <c:pt idx="4">
                  <c:v>#N/A</c:v>
                </c:pt>
                <c:pt idx="5">
                  <c:v>22.66</c:v>
                </c:pt>
                <c:pt idx="6">
                  <c:v>#N/A</c:v>
                </c:pt>
                <c:pt idx="7">
                  <c:v>22.95</c:v>
                </c:pt>
                <c:pt idx="8">
                  <c:v>#N/A</c:v>
                </c:pt>
                <c:pt idx="9">
                  <c:v>19.07</c:v>
                </c:pt>
              </c:numCache>
            </c:numRef>
          </c:val>
          <c:extLst>
            <c:ext xmlns:c16="http://schemas.microsoft.com/office/drawing/2014/chart" uri="{C3380CC4-5D6E-409C-BE32-E72D297353CC}">
              <c16:uniqueId val="{00000009-7499-4C0E-A0A5-9FC13600D2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5069</c:v>
                </c:pt>
                <c:pt idx="5">
                  <c:v>5019</c:v>
                </c:pt>
                <c:pt idx="8">
                  <c:v>4999</c:v>
                </c:pt>
                <c:pt idx="11">
                  <c:v>5197</c:v>
                </c:pt>
                <c:pt idx="14">
                  <c:v>4836</c:v>
                </c:pt>
              </c:numCache>
            </c:numRef>
          </c:val>
          <c:extLst>
            <c:ext xmlns:c16="http://schemas.microsoft.com/office/drawing/2014/chart" uri="{C3380CC4-5D6E-409C-BE32-E72D297353CC}">
              <c16:uniqueId val="{00000000-D2D4-4D05-87C4-8102C12B0C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1-D2D4-4D05-87C4-8102C12B0C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2-D2D4-4D05-87C4-8102C12B0C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D2D4-4D05-87C4-8102C12B0C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2938</c:v>
                </c:pt>
                <c:pt idx="3">
                  <c:v>2753</c:v>
                </c:pt>
                <c:pt idx="6">
                  <c:v>2918</c:v>
                </c:pt>
                <c:pt idx="9">
                  <c:v>2850</c:v>
                </c:pt>
                <c:pt idx="12">
                  <c:v>2804</c:v>
                </c:pt>
              </c:numCache>
            </c:numRef>
          </c:val>
          <c:extLst>
            <c:ext xmlns:c16="http://schemas.microsoft.com/office/drawing/2014/chart" uri="{C3380CC4-5D6E-409C-BE32-E72D297353CC}">
              <c16:uniqueId val="{00000004-D2D4-4D05-87C4-8102C12B0C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D4-4D05-87C4-8102C12B0C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D4-4D05-87C4-8102C12B0C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3491</c:v>
                </c:pt>
                <c:pt idx="3">
                  <c:v>3687</c:v>
                </c:pt>
                <c:pt idx="6">
                  <c:v>3883</c:v>
                </c:pt>
                <c:pt idx="9">
                  <c:v>4221</c:v>
                </c:pt>
                <c:pt idx="12">
                  <c:v>4610</c:v>
                </c:pt>
              </c:numCache>
            </c:numRef>
          </c:val>
          <c:extLst>
            <c:ext xmlns:c16="http://schemas.microsoft.com/office/drawing/2014/chart" uri="{C3380CC4-5D6E-409C-BE32-E72D297353CC}">
              <c16:uniqueId val="{00000007-D2D4-4D05-87C4-8102C12B0C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1367</c:v>
                </c:pt>
                <c:pt idx="2">
                  <c:v>#N/A</c:v>
                </c:pt>
                <c:pt idx="3">
                  <c:v>#N/A</c:v>
                </c:pt>
                <c:pt idx="4">
                  <c:v>1423</c:v>
                </c:pt>
                <c:pt idx="5">
                  <c:v>#N/A</c:v>
                </c:pt>
                <c:pt idx="6">
                  <c:v>#N/A</c:v>
                </c:pt>
                <c:pt idx="7">
                  <c:v>1802</c:v>
                </c:pt>
                <c:pt idx="8">
                  <c:v>#N/A</c:v>
                </c:pt>
                <c:pt idx="9">
                  <c:v>#N/A</c:v>
                </c:pt>
                <c:pt idx="10">
                  <c:v>1874</c:v>
                </c:pt>
                <c:pt idx="11">
                  <c:v>#N/A</c:v>
                </c:pt>
                <c:pt idx="12">
                  <c:v>#N/A</c:v>
                </c:pt>
                <c:pt idx="13">
                  <c:v>2578</c:v>
                </c:pt>
                <c:pt idx="14">
                  <c:v>#N/A</c:v>
                </c:pt>
              </c:numCache>
            </c:numRef>
          </c:val>
          <c:smooth val="0"/>
          <c:extLst>
            <c:ext xmlns:c16="http://schemas.microsoft.com/office/drawing/2014/chart" uri="{C3380CC4-5D6E-409C-BE32-E72D297353CC}">
              <c16:uniqueId val="{00000008-D2D4-4D05-87C4-8102C12B0C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54842</c:v>
                </c:pt>
                <c:pt idx="5">
                  <c:v>54353</c:v>
                </c:pt>
                <c:pt idx="8">
                  <c:v>53548</c:v>
                </c:pt>
                <c:pt idx="11">
                  <c:v>51878</c:v>
                </c:pt>
                <c:pt idx="14">
                  <c:v>49487</c:v>
                </c:pt>
              </c:numCache>
            </c:numRef>
          </c:val>
          <c:extLst>
            <c:ext xmlns:c16="http://schemas.microsoft.com/office/drawing/2014/chart" uri="{C3380CC4-5D6E-409C-BE32-E72D297353CC}">
              <c16:uniqueId val="{00000000-6DF5-4B26-BBF8-138F9C68D8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12373</c:v>
                </c:pt>
                <c:pt idx="5">
                  <c:v>11710</c:v>
                </c:pt>
                <c:pt idx="8">
                  <c:v>11639</c:v>
                </c:pt>
                <c:pt idx="11">
                  <c:v>11605</c:v>
                </c:pt>
                <c:pt idx="14">
                  <c:v>11994</c:v>
                </c:pt>
              </c:numCache>
            </c:numRef>
          </c:val>
          <c:extLst>
            <c:ext xmlns:c16="http://schemas.microsoft.com/office/drawing/2014/chart" uri="{C3380CC4-5D6E-409C-BE32-E72D297353CC}">
              <c16:uniqueId val="{00000001-6DF5-4B26-BBF8-138F9C68D8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8019</c:v>
                </c:pt>
                <c:pt idx="5">
                  <c:v>8692</c:v>
                </c:pt>
                <c:pt idx="8">
                  <c:v>9389</c:v>
                </c:pt>
                <c:pt idx="11">
                  <c:v>9199</c:v>
                </c:pt>
                <c:pt idx="14">
                  <c:v>9736</c:v>
                </c:pt>
              </c:numCache>
            </c:numRef>
          </c:val>
          <c:extLst>
            <c:ext xmlns:c16="http://schemas.microsoft.com/office/drawing/2014/chart" uri="{C3380CC4-5D6E-409C-BE32-E72D297353CC}">
              <c16:uniqueId val="{00000002-6DF5-4B26-BBF8-138F9C68D8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F5-4B26-BBF8-138F9C68D8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F5-4B26-BBF8-138F9C68D8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F5-4B26-BBF8-138F9C68D8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5005</c:v>
                </c:pt>
                <c:pt idx="3">
                  <c:v>4979</c:v>
                </c:pt>
                <c:pt idx="6">
                  <c:v>5004</c:v>
                </c:pt>
                <c:pt idx="9">
                  <c:v>5397</c:v>
                </c:pt>
                <c:pt idx="12">
                  <c:v>5324</c:v>
                </c:pt>
              </c:numCache>
            </c:numRef>
          </c:val>
          <c:extLst>
            <c:ext xmlns:c16="http://schemas.microsoft.com/office/drawing/2014/chart" uri="{C3380CC4-5D6E-409C-BE32-E72D297353CC}">
              <c16:uniqueId val="{00000006-6DF5-4B26-BBF8-138F9C68D8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7-6DF5-4B26-BBF8-138F9C68D8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32505</c:v>
                </c:pt>
                <c:pt idx="3">
                  <c:v>28998</c:v>
                </c:pt>
                <c:pt idx="6">
                  <c:v>28185</c:v>
                </c:pt>
                <c:pt idx="9">
                  <c:v>27392</c:v>
                </c:pt>
                <c:pt idx="12">
                  <c:v>27118</c:v>
                </c:pt>
              </c:numCache>
            </c:numRef>
          </c:val>
          <c:extLst>
            <c:ext xmlns:c16="http://schemas.microsoft.com/office/drawing/2014/chart" uri="{C3380CC4-5D6E-409C-BE32-E72D297353CC}">
              <c16:uniqueId val="{00000008-6DF5-4B26-BBF8-138F9C68D8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6DF5-4B26-BBF8-138F9C68D8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47728</c:v>
                </c:pt>
                <c:pt idx="3">
                  <c:v>51504</c:v>
                </c:pt>
                <c:pt idx="6">
                  <c:v>53708</c:v>
                </c:pt>
                <c:pt idx="9">
                  <c:v>53078</c:v>
                </c:pt>
                <c:pt idx="12">
                  <c:v>51270</c:v>
                </c:pt>
              </c:numCache>
            </c:numRef>
          </c:val>
          <c:extLst>
            <c:ext xmlns:c16="http://schemas.microsoft.com/office/drawing/2014/chart" uri="{C3380CC4-5D6E-409C-BE32-E72D297353CC}">
              <c16:uniqueId val="{0000000A-6DF5-4B26-BBF8-138F9C68D8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10006</c:v>
                </c:pt>
                <c:pt idx="2">
                  <c:v>#N/A</c:v>
                </c:pt>
                <c:pt idx="3">
                  <c:v>#N/A</c:v>
                </c:pt>
                <c:pt idx="4">
                  <c:v>10727</c:v>
                </c:pt>
                <c:pt idx="5">
                  <c:v>#N/A</c:v>
                </c:pt>
                <c:pt idx="6">
                  <c:v>#N/A</c:v>
                </c:pt>
                <c:pt idx="7">
                  <c:v>12321</c:v>
                </c:pt>
                <c:pt idx="8">
                  <c:v>#N/A</c:v>
                </c:pt>
                <c:pt idx="9">
                  <c:v>#N/A</c:v>
                </c:pt>
                <c:pt idx="10">
                  <c:v>13185</c:v>
                </c:pt>
                <c:pt idx="11">
                  <c:v>#N/A</c:v>
                </c:pt>
                <c:pt idx="12">
                  <c:v>#N/A</c:v>
                </c:pt>
                <c:pt idx="13">
                  <c:v>12494</c:v>
                </c:pt>
                <c:pt idx="14">
                  <c:v>#N/A</c:v>
                </c:pt>
              </c:numCache>
            </c:numRef>
          </c:val>
          <c:smooth val="0"/>
          <c:extLst>
            <c:ext xmlns:c16="http://schemas.microsoft.com/office/drawing/2014/chart" uri="{C3380CC4-5D6E-409C-BE32-E72D297353CC}">
              <c16:uniqueId val="{0000000B-6DF5-4B26-BBF8-138F9C68D8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3161</c:v>
                </c:pt>
                <c:pt idx="1">
                  <c:v>3069</c:v>
                </c:pt>
                <c:pt idx="2">
                  <c:v>3343</c:v>
                </c:pt>
              </c:numCache>
            </c:numRef>
          </c:val>
          <c:extLst>
            <c:ext xmlns:c16="http://schemas.microsoft.com/office/drawing/2014/chart" uri="{C3380CC4-5D6E-409C-BE32-E72D297353CC}">
              <c16:uniqueId val="{00000000-9E0B-4604-850A-94BD87893D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488</c:v>
                </c:pt>
                <c:pt idx="1">
                  <c:v>488</c:v>
                </c:pt>
                <c:pt idx="2">
                  <c:v>658</c:v>
                </c:pt>
              </c:numCache>
            </c:numRef>
          </c:val>
          <c:extLst>
            <c:ext xmlns:c16="http://schemas.microsoft.com/office/drawing/2014/chart" uri="{C3380CC4-5D6E-409C-BE32-E72D297353CC}">
              <c16:uniqueId val="{00000001-9E0B-4604-850A-94BD87893D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3869</c:v>
                </c:pt>
                <c:pt idx="1">
                  <c:v>3988</c:v>
                </c:pt>
                <c:pt idx="2">
                  <c:v>4404</c:v>
                </c:pt>
              </c:numCache>
            </c:numRef>
          </c:val>
          <c:extLst>
            <c:ext xmlns:c16="http://schemas.microsoft.com/office/drawing/2014/chart" uri="{C3380CC4-5D6E-409C-BE32-E72D297353CC}">
              <c16:uniqueId val="{00000002-9E0B-4604-850A-94BD87893D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年度から公債費負担適正化計画に基づき、繰上償還により元利償還金を減少させるなどの改善を図ってきた結果、平成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年度は、近年実施した大型の投資的事業の財源とした市債の償還が増加したことに伴い、元利償還金は増加した。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今後も、これまでに実施した大型の投資的事業に係る市債の償還が増加することや、大型の投資的事業を予定していることから、数値の推移を注視しながら財政運営を行う必要がある。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000">
              <a:effectLst/>
              <a:latin typeface="ＭＳ ゴシック" panose="020B0609070205080204" pitchFamily="49" charset="-128"/>
              <a:ea typeface="ＭＳ ゴシック" panose="020B0609070205080204" pitchFamily="49" charset="-128"/>
            </a:rPr>
            <a:t>該当なし</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将来負担比率は前年度より減少し、早期健全化基準の数値を大きく下回っていることから良好な状態である。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基準財政需要額算入見込額の減の主な要因は、臨時財政対策債や下水道費の基準財政需要額の算定において算入予定割合が減少したことによるもの。</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公営企業債等繰入見込額の減の主な要因は、下水道事業会計の地方債残高が減少したことによるもの。</a:t>
          </a:r>
        </a:p>
        <a:p>
          <a:r>
            <a:rPr kumimoji="1" lang="ja-JP" altLang="en-US" sz="1200">
              <a:latin typeface="ＭＳ ゴシック" pitchFamily="49" charset="-128"/>
              <a:ea typeface="ＭＳ ゴシック" pitchFamily="49" charset="-128"/>
            </a:rPr>
            <a:t>　全体として、今年度については、数値は減少したものの、今後も大型事業が見込まれるため、これまで以上に自主財源の確保等に努めるとともに、起債についても交付税算入率の高いメニューを活用する等、財政運営に留意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滋賀県彦根市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利息の積み立てや、ふるさと納税等の寄附金の積み立てによる増のほか、彦根市福祉・保健・医療基金や彦根市一般廃棄物処理施設整備基金などの積み立てにより、前年度比約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百万円の現在高となった。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の事業を控えていることから、引き続き、ＤＸ（デジタル・トランスフォーメーション）の推進、事務事業の見直しにより歳出のスリム化を図るとともに、新たな財源の掘り起こしなどにより歳入の確保に努め、出来る限り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彦根市一般廃棄物処理施設整備基金・・・本市の一般廃棄物処理施設の整備経費に充当する。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彦根市職員退職手当基金・・・本市職員の退職手当に充当する。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彦根市福祉・保健・医療基金・・・本市の福祉事業、保健事業および医療事業へ充当する。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彦根市教育施設整備基金・・・本市の教育施設整備経費に充当する。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彦根市国民スポーツ大会等運営基金・・・第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回国民スポーツ大会および第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回全国障害者スポーツ大会経費に充当する。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減の主なもの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ひこにゃん活動基金・・・ひこにゃんが活動できる環境を整備する経費への充当による減。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95,052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48,112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彦根市地域づくり推進事業基金・・・地域づくり事業を推進する経費への充当による減。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78,870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50,146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増の主なもの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彦根市福祉・保健・医療基金・・・ふるさと納税による寄附金を積み立てたことによる増。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80,381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265,139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彦根市一般廃棄物処理施設整備基金・・・一般廃棄物処理施設の整備に備え積み立てたことによる増。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充当額（取崩額）：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　積立額：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153,759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今後は、新ごみ処理施設建設等の大型投資的事業や個別施設計画に基づく各施設の修繕整備が控えており、こうした事業のための基金積み立ても必要となるため、歳出の見直しによる財源の確保と併せ、決算収支で生じる不用額等については、各基金への配分を検討したうえで、必要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千円）および前年度繰越金等の積み立て（約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千円）、一般財源不足の補填として約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927,925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千円の取り崩しを行い、前年度より増加した。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目安としており、積み立てを行うために、引き続き、ＤＸ（デジタル・トランスフォーメーション）の推進、事務事業の見直しにより歳出のスリム化を図るとともに、新たな財源の掘り起こしなどにより歳入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千円）、繰越金等の積み立て（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近年実施している大型投資事業の影響により、市債の償還額の増加が見込まれることから、今後はその財源として取り崩すことが見込まれる。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以降は類似団体とほぼ同水準で推移している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。市内主要法人の好業績により、市民税のうち法人税割が増加したことにより、基準財政収入額は大きく増加し、単年度の数値は良化し、数値も前年度より良化した。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今後は基準財政需要額に影響を与える公債費の抑制に努めるとともに、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課税調査の強化や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税収納率向上対策等を中心とした税収の確保に努める。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745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経常収支比率については、経常一般財源について、地方交付税が</a:t>
          </a:r>
          <a:r>
            <a:rPr kumimoji="1" lang="en-US" altLang="ja-JP" sz="1300">
              <a:latin typeface="ＭＳ Ｐゴシック" panose="020B0600070205080204" pitchFamily="50" charset="-128"/>
              <a:ea typeface="ＭＳ Ｐゴシック" panose="020B0600070205080204" pitchFamily="50" charset="-128"/>
            </a:rPr>
            <a:t>95,737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％）、臨時財政対策債が</a:t>
          </a:r>
          <a:r>
            <a:rPr kumimoji="1" lang="en-US" altLang="ja-JP" sz="1300">
              <a:latin typeface="ＭＳ Ｐゴシック" panose="020B0600070205080204" pitchFamily="50" charset="-128"/>
              <a:ea typeface="ＭＳ Ｐゴシック" panose="020B0600070205080204" pitchFamily="50" charset="-128"/>
            </a:rPr>
            <a:t>150,462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57.0</a:t>
          </a:r>
          <a:r>
            <a:rPr kumimoji="1" lang="ja-JP" altLang="en-US" sz="1300">
              <a:latin typeface="ＭＳ Ｐゴシック" panose="020B0600070205080204" pitchFamily="50" charset="-128"/>
              <a:ea typeface="ＭＳ Ｐゴシック" panose="020B0600070205080204" pitchFamily="50" charset="-128"/>
            </a:rPr>
            <a:t>％）の減となったが、市税が</a:t>
          </a:r>
          <a:r>
            <a:rPr kumimoji="1" lang="en-US" altLang="ja-JP" sz="1300">
              <a:latin typeface="ＭＳ Ｐゴシック" panose="020B0600070205080204" pitchFamily="50" charset="-128"/>
              <a:ea typeface="ＭＳ Ｐゴシック" panose="020B0600070205080204" pitchFamily="50" charset="-128"/>
            </a:rPr>
            <a:t>580,189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％）の増、地方特例交付金が</a:t>
          </a:r>
          <a:r>
            <a:rPr kumimoji="1" lang="en-US" altLang="ja-JP" sz="1300">
              <a:latin typeface="ＭＳ Ｐゴシック" panose="020B0600070205080204" pitchFamily="50" charset="-128"/>
              <a:ea typeface="ＭＳ Ｐゴシック" panose="020B0600070205080204" pitchFamily="50" charset="-128"/>
            </a:rPr>
            <a:t>506,220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+361.5</a:t>
          </a:r>
          <a:r>
            <a:rPr kumimoji="1" lang="ja-JP" altLang="en-US" sz="1300">
              <a:latin typeface="ＭＳ Ｐゴシック" panose="020B0600070205080204" pitchFamily="50" charset="-128"/>
              <a:ea typeface="ＭＳ Ｐゴシック" panose="020B0600070205080204" pitchFamily="50" charset="-128"/>
            </a:rPr>
            <a:t>％）の増となり、全体として前年度より</a:t>
          </a:r>
          <a:r>
            <a:rPr kumimoji="1" lang="en-US" altLang="ja-JP" sz="1300">
              <a:latin typeface="ＭＳ Ｐゴシック" panose="020B0600070205080204" pitchFamily="50" charset="-128"/>
              <a:ea typeface="ＭＳ Ｐゴシック" panose="020B0600070205080204" pitchFamily="50" charset="-128"/>
            </a:rPr>
            <a:t>1,198,627</a:t>
          </a:r>
          <a:r>
            <a:rPr kumimoji="1" lang="ja-JP" altLang="en-US" sz="1300">
              <a:latin typeface="ＭＳ Ｐゴシック" panose="020B0600070205080204" pitchFamily="50" charset="-128"/>
              <a:ea typeface="ＭＳ Ｐゴシック" panose="020B0600070205080204" pitchFamily="50" charset="-128"/>
            </a:rPr>
            <a:t>千円の増となった。また、経常的経費については、人件費が</a:t>
          </a:r>
          <a:r>
            <a:rPr kumimoji="1" lang="en-US" altLang="ja-JP" sz="1300">
              <a:latin typeface="ＭＳ Ｐゴシック" panose="020B0600070205080204" pitchFamily="50" charset="-128"/>
              <a:ea typeface="ＭＳ Ｐゴシック" panose="020B0600070205080204" pitchFamily="50" charset="-128"/>
            </a:rPr>
            <a:t>384,960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％）の増、公債費が</a:t>
          </a:r>
          <a:r>
            <a:rPr kumimoji="1" lang="en-US" altLang="ja-JP" sz="1300">
              <a:latin typeface="ＭＳ Ｐゴシック" panose="020B0600070205080204" pitchFamily="50" charset="-128"/>
              <a:ea typeface="ＭＳ Ｐゴシック" panose="020B0600070205080204" pitchFamily="50" charset="-128"/>
            </a:rPr>
            <a:t>419,590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％）の増となったことから、全体として、</a:t>
          </a:r>
          <a:r>
            <a:rPr kumimoji="1" lang="en-US" altLang="ja-JP" sz="1300">
              <a:latin typeface="ＭＳ Ｐゴシック" panose="020B0600070205080204" pitchFamily="50" charset="-128"/>
              <a:ea typeface="ＭＳ Ｐゴシック" panose="020B0600070205080204" pitchFamily="50" charset="-128"/>
            </a:rPr>
            <a:t>1,253,733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％）の増となり、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ポイントの悪化となった。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65</xdr:row>
      <xdr:rowOff>123698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389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94742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7838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64</xdr:row>
      <xdr:rowOff>5588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54488"/>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65</xdr:row>
      <xdr:rowOff>114046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54488"/>
          <a:ext cx="889000" cy="100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72898</xdr:rowOff>
    </xdr:from>
    <xdr:to>
      <xdr:col>23</xdr:col>
      <xdr:colOff>184150</xdr:colOff>
      <xdr:row>66</xdr:row>
      <xdr:rowOff>3048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44975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8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88138</xdr:rowOff>
    </xdr:from>
    <xdr:to>
      <xdr:col>11</xdr:col>
      <xdr:colOff>82550</xdr:colOff>
      <xdr:row>60</xdr:row>
      <xdr:rowOff>18288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3065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手当や任期の定めのない常勤職員の期末手当および勤勉手当が増加したことなどにより、人件費全体では増額となった。物件費については、キャッシュレス決済ポイント還元事業やごみ焼却場整備事業に係る経費の減などにより、全体として減額となったが、類似団体平均と比べても高い水準に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今後については、物件費の抑制に努め、業務の効率化を図るとともに、職員配置の適正化を行うことにより、人件費の抑制を図る。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114636</xdr:rowOff>
    </xdr:from>
    <xdr:to>
      <xdr:col>23</xdr:col>
      <xdr:colOff>133350</xdr:colOff>
      <xdr:row>85</xdr:row>
      <xdr:rowOff>163999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687886"/>
          <a:ext cx="838200" cy="4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97831</xdr:rowOff>
    </xdr:from>
    <xdr:to>
      <xdr:col>19</xdr:col>
      <xdr:colOff>133350</xdr:colOff>
      <xdr:row>85</xdr:row>
      <xdr:rowOff>163999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71081"/>
          <a:ext cx="889000" cy="6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15342</xdr:rowOff>
    </xdr:from>
    <xdr:to>
      <xdr:col>15</xdr:col>
      <xdr:colOff>82550</xdr:colOff>
      <xdr:row>85</xdr:row>
      <xdr:rowOff>97831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88592"/>
          <a:ext cx="889000" cy="8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166236</xdr:rowOff>
    </xdr:from>
    <xdr:to>
      <xdr:col>11</xdr:col>
      <xdr:colOff>31750</xdr:colOff>
      <xdr:row>85</xdr:row>
      <xdr:rowOff>15342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96586"/>
          <a:ext cx="889000" cy="19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63836</xdr:rowOff>
    </xdr:from>
    <xdr:to>
      <xdr:col>23</xdr:col>
      <xdr:colOff>184150</xdr:colOff>
      <xdr:row>85</xdr:row>
      <xdr:rowOff>165436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35913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113199</xdr:rowOff>
    </xdr:from>
    <xdr:to>
      <xdr:col>19</xdr:col>
      <xdr:colOff>184150</xdr:colOff>
      <xdr:row>86</xdr:row>
      <xdr:rowOff>43349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28126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72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47031</xdr:rowOff>
    </xdr:from>
    <xdr:to>
      <xdr:col>15</xdr:col>
      <xdr:colOff>133350</xdr:colOff>
      <xdr:row>85</xdr:row>
      <xdr:rowOff>148631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133408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135992</xdr:rowOff>
    </xdr:from>
    <xdr:to>
      <xdr:col>11</xdr:col>
      <xdr:colOff>82550</xdr:colOff>
      <xdr:row>85</xdr:row>
      <xdr:rowOff>66142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3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50919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2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115436</xdr:rowOff>
    </xdr:from>
    <xdr:to>
      <xdr:col>7</xdr:col>
      <xdr:colOff>31750</xdr:colOff>
      <xdr:row>84</xdr:row>
      <xdr:rowOff>45586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4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30363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給与については、本市は従前から国家公務員制度に準拠しているが、類似団体の平均を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ポイントとなっている。この要因は経験年数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年未満の職員数において、ラスパイレス指数が相対的に低く、職員数も多いためである。今後も国家公務員制度準拠を基本とし、給与の適正化に努める。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1059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605000"/>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86</xdr:row>
      <xdr:rowOff>1059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251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51859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132291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消防やごみの収集・処理業務を直営で行っており、特に消防については、近隣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から受託し実施していることから、類似団体平均を上回る結果となっている。今後は、財政の健全化を推進するにあたり、必要最小限の職員補充に努めるとともに、指定管理者制度などによる民間委託の拡充を図り、職員数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94524</xdr:rowOff>
    </xdr:from>
    <xdr:to>
      <xdr:col>81</xdr:col>
      <xdr:colOff>44450</xdr:colOff>
      <xdr:row>64</xdr:row>
      <xdr:rowOff>115207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06732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169454</xdr:rowOff>
    </xdr:from>
    <xdr:to>
      <xdr:col>77</xdr:col>
      <xdr:colOff>44450</xdr:colOff>
      <xdr:row>64</xdr:row>
      <xdr:rowOff>94524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7080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138430</xdr:rowOff>
    </xdr:from>
    <xdr:to>
      <xdr:col>72</xdr:col>
      <xdr:colOff>203200</xdr:colOff>
      <xdr:row>63</xdr:row>
      <xdr:rowOff>169454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397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117747</xdr:rowOff>
    </xdr:from>
    <xdr:to>
      <xdr:col>68</xdr:col>
      <xdr:colOff>152400</xdr:colOff>
      <xdr:row>63</xdr:row>
      <xdr:rowOff>138430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9190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64407</xdr:rowOff>
    </xdr:from>
    <xdr:to>
      <xdr:col>81</xdr:col>
      <xdr:colOff>95250</xdr:colOff>
      <xdr:row>64</xdr:row>
      <xdr:rowOff>166007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36484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0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43724</xdr:rowOff>
    </xdr:from>
    <xdr:to>
      <xdr:col>77</xdr:col>
      <xdr:colOff>95250</xdr:colOff>
      <xdr:row>64</xdr:row>
      <xdr:rowOff>145324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130101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10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118654</xdr:rowOff>
    </xdr:from>
    <xdr:to>
      <xdr:col>73</xdr:col>
      <xdr:colOff>44450</xdr:colOff>
      <xdr:row>64</xdr:row>
      <xdr:rowOff>48804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33581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87630</xdr:rowOff>
    </xdr:from>
    <xdr:to>
      <xdr:col>68</xdr:col>
      <xdr:colOff>203200</xdr:colOff>
      <xdr:row>64</xdr:row>
      <xdr:rowOff>17780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66947</xdr:rowOff>
    </xdr:from>
    <xdr:to>
      <xdr:col>64</xdr:col>
      <xdr:colOff>152400</xdr:colOff>
      <xdr:row>63</xdr:row>
      <xdr:rowOff>168547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153324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実質公債費比率でみると、元利償還金の額が増となったことから分子は増となった。また、標準財政規模が増となったことで分母も増となり、分母の増加率より分子の増加率が上回ったことで、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年度と比べて増となった。また、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年度と比較して、分母である標準財政規模は増となったものの、元利償還金の額の増などに伴い分子の増がこれを上回り、令和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年度の単年度実質公債費比率が令和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年度数値を上回る結果となったことから、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カ年平均についても、前年度より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43</xdr:row>
      <xdr:rowOff>41628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99489"/>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170039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0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76200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35983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償還の完了により、地方債現在高が減少したことなどで、全体として、将来負担比率は</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ポイント減少したが、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今後も大型事業が見込まれるため、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これまで以上に自主財源の確保に努めるとともに、起債についても交付税算入率の高いメニュー</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活用するなどに努める。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1764</xdr:rowOff>
    </xdr:from>
    <xdr:to>
      <xdr:col>81</xdr:col>
      <xdr:colOff>44450</xdr:colOff>
      <xdr:row>18</xdr:row>
      <xdr:rowOff>75494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087864"/>
          <a:ext cx="8382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36618</xdr:rowOff>
    </xdr:from>
    <xdr:to>
      <xdr:col>77</xdr:col>
      <xdr:colOff>44450</xdr:colOff>
      <xdr:row>18</xdr:row>
      <xdr:rowOff>75494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3122718"/>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90100</xdr:rowOff>
    </xdr:from>
    <xdr:to>
      <xdr:col>72</xdr:col>
      <xdr:colOff>203200</xdr:colOff>
      <xdr:row>18</xdr:row>
      <xdr:rowOff>36618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3004750"/>
          <a:ext cx="889000" cy="1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82056</xdr:rowOff>
    </xdr:from>
    <xdr:to>
      <xdr:col>68</xdr:col>
      <xdr:colOff>152400</xdr:colOff>
      <xdr:row>17</xdr:row>
      <xdr:rowOff>90100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9967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122414</xdr:rowOff>
    </xdr:from>
    <xdr:to>
      <xdr:col>81</xdr:col>
      <xdr:colOff>95250</xdr:colOff>
      <xdr:row>18</xdr:row>
      <xdr:rowOff>52564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30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94491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300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24694</xdr:rowOff>
    </xdr:from>
    <xdr:to>
      <xdr:col>77</xdr:col>
      <xdr:colOff>95250</xdr:colOff>
      <xdr:row>18</xdr:row>
      <xdr:rowOff>126294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1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111072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19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157268</xdr:rowOff>
    </xdr:from>
    <xdr:to>
      <xdr:col>73</xdr:col>
      <xdr:colOff>44450</xdr:colOff>
      <xdr:row>18</xdr:row>
      <xdr:rowOff>87418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72195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39300</xdr:rowOff>
    </xdr:from>
    <xdr:to>
      <xdr:col>68</xdr:col>
      <xdr:colOff>203200</xdr:colOff>
      <xdr:row>17</xdr:row>
      <xdr:rowOff>140900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9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125677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04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31256</xdr:rowOff>
    </xdr:from>
    <xdr:to>
      <xdr:col>64</xdr:col>
      <xdr:colOff>152400</xdr:colOff>
      <xdr:row>17</xdr:row>
      <xdr:rowOff>132856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9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117633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03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人件費については、退職手当や任期の定めのない常勤職員の期末手当および勤勉手当が増加したことなどにより、人件費全体では増額となり、割合も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本市は、消防業務とごみの収集・処理に関わる業務を直営で行っているため、一部事務組合への負担金は少なくなっているものの、直接の人件費は高くなる傾向にある。財政の健全化を推進するため、事業量に見合った人員配置に努めつつ、業務の効率化を図るとともに、職員配置の適正化を行うことにより、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38</xdr:row>
      <xdr:rowOff>101600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38</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101600</xdr:rowOff>
    </xdr:from>
    <xdr:to>
      <xdr:col>15</xdr:col>
      <xdr:colOff>98425</xdr:colOff>
      <xdr:row>38</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1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101600</xdr:rowOff>
    </xdr:from>
    <xdr:to>
      <xdr:col>11</xdr:col>
      <xdr:colOff>9525</xdr:colOff>
      <xdr:row>40</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167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50800</xdr:rowOff>
    </xdr:from>
    <xdr:to>
      <xdr:col>11</xdr:col>
      <xdr:colOff>60325</xdr:colOff>
      <xdr:row>38</xdr:row>
      <xdr:rowOff>152400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25400</xdr:rowOff>
    </xdr:from>
    <xdr:to>
      <xdr:col>6</xdr:col>
      <xdr:colOff>171450</xdr:colOff>
      <xdr:row>40</xdr:row>
      <xdr:rowOff>127000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物件費については、キャッシュレス決済ポイント還元事業やごみ焼却場整備事業に係る経費の減などにより、全体として減額となったが、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経常経費に占める割合は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類似団体平均と比較すると依然として高い水準であることから、今年度についても、削減可能な支出について検討を重ねることで、経常的な物件費の抑制を図っていく。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25400</xdr:rowOff>
    </xdr:from>
    <xdr:to>
      <xdr:col>82</xdr:col>
      <xdr:colOff>107950</xdr:colOff>
      <xdr:row>18</xdr:row>
      <xdr:rowOff>38100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18</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60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17</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05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0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146050</xdr:rowOff>
    </xdr:from>
    <xdr:to>
      <xdr:col>78</xdr:col>
      <xdr:colOff>120650</xdr:colOff>
      <xdr:row>18</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扶助費については、障害福祉サービス等給付事業等が増加したが、経常経費に占める割合については、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報酬改定や利用者の増など年々増加傾向にあるため、他の経費の抑制を図りつつ、歳入確保にも力を入れ、財源を確保する必要がある。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404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608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58</xdr:row>
      <xdr:rowOff>94343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9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年度については、同水準で推移しているものの、依然として類似団体平均は上回っていることから、他の特別会計においても事務事業の見直しを行うことなどにより、繰出金の削減を図る必要がある。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71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101600</xdr:rowOff>
    </xdr:from>
    <xdr:to>
      <xdr:col>78</xdr:col>
      <xdr:colOff>69850</xdr:colOff>
      <xdr:row>58</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101600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50800</xdr:rowOff>
    </xdr:from>
    <xdr:to>
      <xdr:col>74</xdr:col>
      <xdr:colOff>31750</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補助費については、消防業務とごみ収集・処理に関わる業務を直営で行っているため、一部事務組合への負担金が少なくなっていることと、平成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年度の間に補助金総額の削減を徹底して進めたことにより、類似団体平均と比較して低い数値と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ポイントの減となり、類似団体平均を下回った。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168148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854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5688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37</xdr:row>
      <xdr:rowOff>24130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5688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公債費負担適正化計画に基づき、新規借入額の抑制や平成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年度および令和元年度において繰上償還を実施</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地方交付税の振り替わりである臨時財政対策債の借入に対する償還および近年の大型投資事業の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借入れに対する償還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により増加傾向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あり、類似団体平均と比較すると、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近年の大型投資事業の影響により公債費は増加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、今後の数値の推移に注視しながら財政運営を行う必要がある。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140063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4609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2902</xdr:rowOff>
    </xdr:from>
    <xdr:to>
      <xdr:col>19</xdr:col>
      <xdr:colOff>187325</xdr:colOff>
      <xdr:row>78</xdr:row>
      <xdr:rowOff>87812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76002"/>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95976</xdr:rowOff>
    </xdr:from>
    <xdr:to>
      <xdr:col>15</xdr:col>
      <xdr:colOff>98425</xdr:colOff>
      <xdr:row>78</xdr:row>
      <xdr:rowOff>2902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976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95976</xdr:rowOff>
    </xdr:from>
    <xdr:to>
      <xdr:col>11</xdr:col>
      <xdr:colOff>9525</xdr:colOff>
      <xdr:row>77</xdr:row>
      <xdr:rowOff>148227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97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89263</xdr:rowOff>
    </xdr:from>
    <xdr:to>
      <xdr:col>24</xdr:col>
      <xdr:colOff>76200</xdr:colOff>
      <xdr:row>79</xdr:row>
      <xdr:rowOff>19413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61340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37012</xdr:rowOff>
    </xdr:from>
    <xdr:to>
      <xdr:col>20</xdr:col>
      <xdr:colOff>38100</xdr:colOff>
      <xdr:row>78</xdr:row>
      <xdr:rowOff>138612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123389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123552</xdr:rowOff>
    </xdr:from>
    <xdr:to>
      <xdr:col>15</xdr:col>
      <xdr:colOff>149225</xdr:colOff>
      <xdr:row>78</xdr:row>
      <xdr:rowOff>53702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63879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45176</xdr:rowOff>
    </xdr:from>
    <xdr:to>
      <xdr:col>11</xdr:col>
      <xdr:colOff>60325</xdr:colOff>
      <xdr:row>77</xdr:row>
      <xdr:rowOff>146776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156953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37754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施設型給付費等支給事業等の増により扶助費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が増となったことと、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等が高い数値となっていることから、類似団体平均と比較して高い数値となっている。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今後については、削減可能な支出について検討を重ねることで、経常経費の抑制に努める必要がある。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27939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3629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27939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943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77</xdr:row>
      <xdr:rowOff>92711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8143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79</xdr:row>
      <xdr:rowOff>1270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814300"/>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148589</xdr:rowOff>
    </xdr:from>
    <xdr:to>
      <xdr:col>78</xdr:col>
      <xdr:colOff>120650</xdr:colOff>
      <xdr:row>78</xdr:row>
      <xdr:rowOff>78739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63516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20686</xdr:rowOff>
    </xdr:from>
    <xdr:to>
      <xdr:col>29</xdr:col>
      <xdr:colOff>127000</xdr:colOff>
      <xdr:row>17</xdr:row>
      <xdr:rowOff>114777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82961"/>
          <a:ext cx="647700" cy="94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5463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7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114777</xdr:rowOff>
    </xdr:from>
    <xdr:to>
      <xdr:col>26</xdr:col>
      <xdr:colOff>50800</xdr:colOff>
      <xdr:row>17</xdr:row>
      <xdr:rowOff>167584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77052"/>
          <a:ext cx="698500" cy="52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149753</xdr:rowOff>
    </xdr:from>
    <xdr:to>
      <xdr:col>22</xdr:col>
      <xdr:colOff>114300</xdr:colOff>
      <xdr:row>17</xdr:row>
      <xdr:rowOff>167584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12028"/>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149753</xdr:rowOff>
    </xdr:from>
    <xdr:to>
      <xdr:col>18</xdr:col>
      <xdr:colOff>177800</xdr:colOff>
      <xdr:row>17</xdr:row>
      <xdr:rowOff>163515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12028"/>
          <a:ext cx="698500" cy="13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141336</xdr:rowOff>
    </xdr:from>
    <xdr:to>
      <xdr:col>29</xdr:col>
      <xdr:colOff>177800</xdr:colOff>
      <xdr:row>17</xdr:row>
      <xdr:rowOff>71486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32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157863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7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63977</xdr:rowOff>
    </xdr:from>
    <xdr:to>
      <xdr:col>26</xdr:col>
      <xdr:colOff>101600</xdr:colOff>
      <xdr:row>17</xdr:row>
      <xdr:rowOff>165577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26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9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116784</xdr:rowOff>
    </xdr:from>
    <xdr:to>
      <xdr:col>22</xdr:col>
      <xdr:colOff>165100</xdr:colOff>
      <xdr:row>18</xdr:row>
      <xdr:rowOff>46934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79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57111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4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98953</xdr:rowOff>
    </xdr:from>
    <xdr:to>
      <xdr:col>19</xdr:col>
      <xdr:colOff>38100</xdr:colOff>
      <xdr:row>18</xdr:row>
      <xdr:rowOff>29103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39280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3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112715</xdr:rowOff>
    </xdr:from>
    <xdr:to>
      <xdr:col>15</xdr:col>
      <xdr:colOff>101600</xdr:colOff>
      <xdr:row>18</xdr:row>
      <xdr:rowOff>42865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53042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22034</xdr:rowOff>
    </xdr:from>
    <xdr:to>
      <xdr:col>29</xdr:col>
      <xdr:colOff>127000</xdr:colOff>
      <xdr:row>34</xdr:row>
      <xdr:rowOff>265037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289484"/>
          <a:ext cx="647700" cy="243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265037</xdr:rowOff>
    </xdr:from>
    <xdr:to>
      <xdr:col>26</xdr:col>
      <xdr:colOff>50800</xdr:colOff>
      <xdr:row>34</xdr:row>
      <xdr:rowOff>293116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32487"/>
          <a:ext cx="698500" cy="28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293116</xdr:rowOff>
    </xdr:from>
    <xdr:to>
      <xdr:col>22</xdr:col>
      <xdr:colOff>114300</xdr:colOff>
      <xdr:row>35</xdr:row>
      <xdr:rowOff>80480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0566"/>
          <a:ext cx="698500" cy="13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80480</xdr:rowOff>
    </xdr:from>
    <xdr:to>
      <xdr:col>18</xdr:col>
      <xdr:colOff>177800</xdr:colOff>
      <xdr:row>35</xdr:row>
      <xdr:rowOff>102654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90830"/>
          <a:ext cx="6985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314134</xdr:rowOff>
    </xdr:from>
    <xdr:to>
      <xdr:col>29</xdr:col>
      <xdr:colOff>177800</xdr:colOff>
      <xdr:row>34</xdr:row>
      <xdr:rowOff>72834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3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159211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8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214236</xdr:rowOff>
    </xdr:from>
    <xdr:to>
      <xdr:col>26</xdr:col>
      <xdr:colOff>101600</xdr:colOff>
      <xdr:row>34</xdr:row>
      <xdr:rowOff>315837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8168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326013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5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242316</xdr:rowOff>
    </xdr:from>
    <xdr:to>
      <xdr:col>22</xdr:col>
      <xdr:colOff>165100</xdr:colOff>
      <xdr:row>35</xdr:row>
      <xdr:rowOff>1016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0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11193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7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29680</xdr:rowOff>
    </xdr:from>
    <xdr:to>
      <xdr:col>19</xdr:col>
      <xdr:colOff>38100</xdr:colOff>
      <xdr:row>35</xdr:row>
      <xdr:rowOff>131280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40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141457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0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51854</xdr:rowOff>
    </xdr:from>
    <xdr:to>
      <xdr:col>15</xdr:col>
      <xdr:colOff>101600</xdr:colOff>
      <xdr:row>35</xdr:row>
      <xdr:rowOff>153454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62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163631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3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107402</xdr:rowOff>
    </xdr:from>
    <xdr:to>
      <xdr:col>24</xdr:col>
      <xdr:colOff>63500</xdr:colOff>
      <xdr:row>34</xdr:row>
      <xdr:rowOff>139471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65252"/>
          <a:ext cx="838200" cy="20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139471</xdr:rowOff>
    </xdr:from>
    <xdr:to>
      <xdr:col>19</xdr:col>
      <xdr:colOff>177800</xdr:colOff>
      <xdr:row>34</xdr:row>
      <xdr:rowOff>169157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8771"/>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99793</xdr:rowOff>
    </xdr:from>
    <xdr:to>
      <xdr:col>15</xdr:col>
      <xdr:colOff>50800</xdr:colOff>
      <xdr:row>34</xdr:row>
      <xdr:rowOff>169157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29093"/>
          <a:ext cx="889000" cy="6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99793</xdr:rowOff>
    </xdr:from>
    <xdr:to>
      <xdr:col>10</xdr:col>
      <xdr:colOff>114300</xdr:colOff>
      <xdr:row>35</xdr:row>
      <xdr:rowOff>49762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9093"/>
          <a:ext cx="889000" cy="12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56602</xdr:rowOff>
    </xdr:from>
    <xdr:to>
      <xdr:col>24</xdr:col>
      <xdr:colOff>114300</xdr:colOff>
      <xdr:row>33</xdr:row>
      <xdr:rowOff>158202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1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79479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88671</xdr:rowOff>
    </xdr:from>
    <xdr:to>
      <xdr:col>20</xdr:col>
      <xdr:colOff>38100</xdr:colOff>
      <xdr:row>35</xdr:row>
      <xdr:rowOff>18821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35348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118357</xdr:rowOff>
    </xdr:from>
    <xdr:to>
      <xdr:col>15</xdr:col>
      <xdr:colOff>101600</xdr:colOff>
      <xdr:row>35</xdr:row>
      <xdr:rowOff>48507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65034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48993</xdr:rowOff>
    </xdr:from>
    <xdr:to>
      <xdr:col>10</xdr:col>
      <xdr:colOff>165100</xdr:colOff>
      <xdr:row>34</xdr:row>
      <xdr:rowOff>150593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167120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5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170412</xdr:rowOff>
    </xdr:from>
    <xdr:to>
      <xdr:col>6</xdr:col>
      <xdr:colOff>38100</xdr:colOff>
      <xdr:row>35</xdr:row>
      <xdr:rowOff>100562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9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117089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7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43208</xdr:rowOff>
    </xdr:from>
    <xdr:to>
      <xdr:col>24</xdr:col>
      <xdr:colOff>63500</xdr:colOff>
      <xdr:row>54</xdr:row>
      <xdr:rowOff>36282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130058"/>
          <a:ext cx="838200" cy="1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43208</xdr:rowOff>
    </xdr:from>
    <xdr:to>
      <xdr:col>19</xdr:col>
      <xdr:colOff>177800</xdr:colOff>
      <xdr:row>53</xdr:row>
      <xdr:rowOff>58821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30058"/>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58821</xdr:rowOff>
    </xdr:from>
    <xdr:to>
      <xdr:col>15</xdr:col>
      <xdr:colOff>50800</xdr:colOff>
      <xdr:row>54</xdr:row>
      <xdr:rowOff>43505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45671"/>
          <a:ext cx="8890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43505</xdr:rowOff>
    </xdr:from>
    <xdr:to>
      <xdr:col>10</xdr:col>
      <xdr:colOff>114300</xdr:colOff>
      <xdr:row>55</xdr:row>
      <xdr:rowOff>15959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01805"/>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156932</xdr:rowOff>
    </xdr:from>
    <xdr:to>
      <xdr:col>24</xdr:col>
      <xdr:colOff>114300</xdr:colOff>
      <xdr:row>54</xdr:row>
      <xdr:rowOff>87082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9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163858</xdr:rowOff>
    </xdr:from>
    <xdr:to>
      <xdr:col>20</xdr:col>
      <xdr:colOff>38100</xdr:colOff>
      <xdr:row>53</xdr:row>
      <xdr:rowOff>94008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110535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8021</xdr:rowOff>
    </xdr:from>
    <xdr:to>
      <xdr:col>15</xdr:col>
      <xdr:colOff>101600</xdr:colOff>
      <xdr:row>53</xdr:row>
      <xdr:rowOff>109621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126148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87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164155</xdr:rowOff>
    </xdr:from>
    <xdr:to>
      <xdr:col>10</xdr:col>
      <xdr:colOff>165100</xdr:colOff>
      <xdr:row>54</xdr:row>
      <xdr:rowOff>94305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5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110832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136609</xdr:rowOff>
    </xdr:from>
    <xdr:to>
      <xdr:col>6</xdr:col>
      <xdr:colOff>38100</xdr:colOff>
      <xdr:row>55</xdr:row>
      <xdr:rowOff>66759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9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83286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7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54990</xdr:rowOff>
    </xdr:from>
    <xdr:to>
      <xdr:col>24</xdr:col>
      <xdr:colOff>63500</xdr:colOff>
      <xdr:row>77</xdr:row>
      <xdr:rowOff>152019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56640"/>
          <a:ext cx="838200" cy="9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152019</xdr:rowOff>
    </xdr:from>
    <xdr:to>
      <xdr:col>19</xdr:col>
      <xdr:colOff>177800</xdr:colOff>
      <xdr:row>77</xdr:row>
      <xdr:rowOff>167767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3669"/>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39115</xdr:rowOff>
    </xdr:from>
    <xdr:to>
      <xdr:col>15</xdr:col>
      <xdr:colOff>50800</xdr:colOff>
      <xdr:row>77</xdr:row>
      <xdr:rowOff>167767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40765"/>
          <a:ext cx="889000" cy="12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39115</xdr:rowOff>
    </xdr:from>
    <xdr:to>
      <xdr:col>10</xdr:col>
      <xdr:colOff>114300</xdr:colOff>
      <xdr:row>78</xdr:row>
      <xdr:rowOff>110362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0765"/>
          <a:ext cx="889000" cy="2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4190</xdr:rowOff>
    </xdr:from>
    <xdr:to>
      <xdr:col>24</xdr:col>
      <xdr:colOff>114300</xdr:colOff>
      <xdr:row>77</xdr:row>
      <xdr:rowOff>105790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90567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101219</xdr:rowOff>
    </xdr:from>
    <xdr:to>
      <xdr:col>20</xdr:col>
      <xdr:colOff>38100</xdr:colOff>
      <xdr:row>78</xdr:row>
      <xdr:rowOff>31369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22496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116967</xdr:rowOff>
    </xdr:from>
    <xdr:to>
      <xdr:col>15</xdr:col>
      <xdr:colOff>101600</xdr:colOff>
      <xdr:row>78</xdr:row>
      <xdr:rowOff>47117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38244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159765</xdr:rowOff>
    </xdr:from>
    <xdr:to>
      <xdr:col>10</xdr:col>
      <xdr:colOff>165100</xdr:colOff>
      <xdr:row>77</xdr:row>
      <xdr:rowOff>89915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81042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59562</xdr:rowOff>
    </xdr:from>
    <xdr:to>
      <xdr:col>6</xdr:col>
      <xdr:colOff>38100</xdr:colOff>
      <xdr:row>78</xdr:row>
      <xdr:rowOff>161162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152289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25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145284</xdr:rowOff>
    </xdr:from>
    <xdr:to>
      <xdr:col>24</xdr:col>
      <xdr:colOff>63500</xdr:colOff>
      <xdr:row>94</xdr:row>
      <xdr:rowOff>169614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747234"/>
          <a:ext cx="838200" cy="5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169614</xdr:rowOff>
    </xdr:from>
    <xdr:to>
      <xdr:col>19</xdr:col>
      <xdr:colOff>177800</xdr:colOff>
      <xdr:row>96</xdr:row>
      <xdr:rowOff>51330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85914"/>
          <a:ext cx="889000" cy="2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131046</xdr:rowOff>
    </xdr:from>
    <xdr:to>
      <xdr:col>15</xdr:col>
      <xdr:colOff>50800</xdr:colOff>
      <xdr:row>96</xdr:row>
      <xdr:rowOff>51330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75896"/>
          <a:ext cx="889000" cy="4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131046</xdr:rowOff>
    </xdr:from>
    <xdr:to>
      <xdr:col>10</xdr:col>
      <xdr:colOff>114300</xdr:colOff>
      <xdr:row>98</xdr:row>
      <xdr:rowOff>80656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75896"/>
          <a:ext cx="889000" cy="80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94484</xdr:rowOff>
    </xdr:from>
    <xdr:to>
      <xdr:col>24</xdr:col>
      <xdr:colOff>114300</xdr:colOff>
      <xdr:row>92</xdr:row>
      <xdr:rowOff>24634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9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117361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118814</xdr:rowOff>
    </xdr:from>
    <xdr:to>
      <xdr:col>20</xdr:col>
      <xdr:colOff>38100</xdr:colOff>
      <xdr:row>95</xdr:row>
      <xdr:rowOff>48964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3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65491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1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530</xdr:rowOff>
    </xdr:from>
    <xdr:to>
      <xdr:col>15</xdr:col>
      <xdr:colOff>101600</xdr:colOff>
      <xdr:row>96</xdr:row>
      <xdr:rowOff>102130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118657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3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80246</xdr:rowOff>
    </xdr:from>
    <xdr:to>
      <xdr:col>10</xdr:col>
      <xdr:colOff>165100</xdr:colOff>
      <xdr:row>94</xdr:row>
      <xdr:rowOff>10396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2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26923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80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29856</xdr:rowOff>
    </xdr:from>
    <xdr:to>
      <xdr:col>6</xdr:col>
      <xdr:colOff>38100</xdr:colOff>
      <xdr:row>98</xdr:row>
      <xdr:rowOff>131456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147983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0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4356</xdr:rowOff>
    </xdr:from>
    <xdr:to>
      <xdr:col>55</xdr:col>
      <xdr:colOff>0</xdr:colOff>
      <xdr:row>38</xdr:row>
      <xdr:rowOff>36754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19456"/>
          <a:ext cx="838200" cy="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159029</xdr:rowOff>
    </xdr:from>
    <xdr:to>
      <xdr:col>50</xdr:col>
      <xdr:colOff>114300</xdr:colOff>
      <xdr:row>38</xdr:row>
      <xdr:rowOff>4356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02679"/>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159029</xdr:rowOff>
    </xdr:from>
    <xdr:to>
      <xdr:col>45</xdr:col>
      <xdr:colOff>177800</xdr:colOff>
      <xdr:row>38</xdr:row>
      <xdr:rowOff>8496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02679"/>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60770</xdr:rowOff>
    </xdr:from>
    <xdr:to>
      <xdr:col>41</xdr:col>
      <xdr:colOff>50800</xdr:colOff>
      <xdr:row>38</xdr:row>
      <xdr:rowOff>8496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04270"/>
          <a:ext cx="889000" cy="131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157404</xdr:rowOff>
    </xdr:from>
    <xdr:to>
      <xdr:col>55</xdr:col>
      <xdr:colOff>50800</xdr:colOff>
      <xdr:row>38</xdr:row>
      <xdr:rowOff>87554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135831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125006</xdr:rowOff>
    </xdr:from>
    <xdr:to>
      <xdr:col>50</xdr:col>
      <xdr:colOff>165100</xdr:colOff>
      <xdr:row>38</xdr:row>
      <xdr:rowOff>55156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46283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108229</xdr:rowOff>
    </xdr:from>
    <xdr:to>
      <xdr:col>46</xdr:col>
      <xdr:colOff>38100</xdr:colOff>
      <xdr:row>38</xdr:row>
      <xdr:rowOff>38379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29506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129146</xdr:rowOff>
    </xdr:from>
    <xdr:to>
      <xdr:col>41</xdr:col>
      <xdr:colOff>101600</xdr:colOff>
      <xdr:row>38</xdr:row>
      <xdr:rowOff>59296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50423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9970</xdr:rowOff>
    </xdr:from>
    <xdr:to>
      <xdr:col>36</xdr:col>
      <xdr:colOff>165100</xdr:colOff>
      <xdr:row>30</xdr:row>
      <xdr:rowOff>111570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102697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130594</xdr:rowOff>
    </xdr:from>
    <xdr:to>
      <xdr:col>55</xdr:col>
      <xdr:colOff>0</xdr:colOff>
      <xdr:row>58</xdr:row>
      <xdr:rowOff>140970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903244"/>
          <a:ext cx="838200" cy="18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53022</xdr:rowOff>
    </xdr:from>
    <xdr:to>
      <xdr:col>50</xdr:col>
      <xdr:colOff>114300</xdr:colOff>
      <xdr:row>57</xdr:row>
      <xdr:rowOff>130594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54222"/>
          <a:ext cx="889000" cy="2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53022</xdr:rowOff>
    </xdr:from>
    <xdr:to>
      <xdr:col>45</xdr:col>
      <xdr:colOff>177800</xdr:colOff>
      <xdr:row>56</xdr:row>
      <xdr:rowOff>76353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654222"/>
          <a:ext cx="889000" cy="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168859</xdr:rowOff>
    </xdr:from>
    <xdr:to>
      <xdr:col>41</xdr:col>
      <xdr:colOff>50800</xdr:colOff>
      <xdr:row>56</xdr:row>
      <xdr:rowOff>76353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27159"/>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90170</xdr:rowOff>
    </xdr:from>
    <xdr:to>
      <xdr:col>55</xdr:col>
      <xdr:colOff>50800</xdr:colOff>
      <xdr:row>59</xdr:row>
      <xdr:rowOff>20320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68597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100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79794</xdr:rowOff>
    </xdr:from>
    <xdr:to>
      <xdr:col>50</xdr:col>
      <xdr:colOff>165100</xdr:colOff>
      <xdr:row>58</xdr:row>
      <xdr:rowOff>9944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2222</xdr:rowOff>
    </xdr:from>
    <xdr:to>
      <xdr:col>46</xdr:col>
      <xdr:colOff>38100</xdr:colOff>
      <xdr:row>56</xdr:row>
      <xdr:rowOff>103822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120349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25553</xdr:rowOff>
    </xdr:from>
    <xdr:to>
      <xdr:col>41</xdr:col>
      <xdr:colOff>101600</xdr:colOff>
      <xdr:row>56</xdr:row>
      <xdr:rowOff>127153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2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143680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4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118059</xdr:rowOff>
    </xdr:from>
    <xdr:to>
      <xdr:col>36</xdr:col>
      <xdr:colOff>165100</xdr:colOff>
      <xdr:row>55</xdr:row>
      <xdr:rowOff>48209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64736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1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95858</xdr:rowOff>
    </xdr:from>
    <xdr:to>
      <xdr:col>55</xdr:col>
      <xdr:colOff>0</xdr:colOff>
      <xdr:row>79</xdr:row>
      <xdr:rowOff>96920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640408"/>
          <a:ext cx="8382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80166</xdr:rowOff>
    </xdr:from>
    <xdr:to>
      <xdr:col>50</xdr:col>
      <xdr:colOff>114300</xdr:colOff>
      <xdr:row>79</xdr:row>
      <xdr:rowOff>96920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624716"/>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80166</xdr:rowOff>
    </xdr:from>
    <xdr:to>
      <xdr:col>45</xdr:col>
      <xdr:colOff>177800</xdr:colOff>
      <xdr:row>79</xdr:row>
      <xdr:rowOff>82485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624716"/>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80868</xdr:rowOff>
    </xdr:from>
    <xdr:to>
      <xdr:col>41</xdr:col>
      <xdr:colOff>50800</xdr:colOff>
      <xdr:row>79</xdr:row>
      <xdr:rowOff>82485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625418"/>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45058</xdr:rowOff>
    </xdr:from>
    <xdr:to>
      <xdr:col>55</xdr:col>
      <xdr:colOff>50800</xdr:colOff>
      <xdr:row>79</xdr:row>
      <xdr:rowOff>146658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8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131435</xdr:rowOff>
    </xdr:from>
    <xdr:ext cx="378565"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50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46120</xdr:rowOff>
    </xdr:from>
    <xdr:to>
      <xdr:col>50</xdr:col>
      <xdr:colOff>165100</xdr:colOff>
      <xdr:row>79</xdr:row>
      <xdr:rowOff>147720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138847</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8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29366</xdr:rowOff>
    </xdr:from>
    <xdr:to>
      <xdr:col>46</xdr:col>
      <xdr:colOff>38100</xdr:colOff>
      <xdr:row>79</xdr:row>
      <xdr:rowOff>130966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7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122093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66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31685</xdr:rowOff>
    </xdr:from>
    <xdr:to>
      <xdr:col>41</xdr:col>
      <xdr:colOff>101600</xdr:colOff>
      <xdr:row>79</xdr:row>
      <xdr:rowOff>133285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124412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66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30068</xdr:rowOff>
    </xdr:from>
    <xdr:to>
      <xdr:col>36</xdr:col>
      <xdr:colOff>165100</xdr:colOff>
      <xdr:row>79</xdr:row>
      <xdr:rowOff>131668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122795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6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17526</xdr:rowOff>
    </xdr:from>
    <xdr:to>
      <xdr:col>55</xdr:col>
      <xdr:colOff>0</xdr:colOff>
      <xdr:row>97</xdr:row>
      <xdr:rowOff>1245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476726"/>
          <a:ext cx="838200" cy="1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16320</xdr:rowOff>
    </xdr:from>
    <xdr:to>
      <xdr:col>50</xdr:col>
      <xdr:colOff>114300</xdr:colOff>
      <xdr:row>96</xdr:row>
      <xdr:rowOff>17526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04070"/>
          <a:ext cx="889000" cy="17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16320</xdr:rowOff>
    </xdr:from>
    <xdr:to>
      <xdr:col>45</xdr:col>
      <xdr:colOff>177800</xdr:colOff>
      <xdr:row>95</xdr:row>
      <xdr:rowOff>27127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04070"/>
          <a:ext cx="8890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74180</xdr:rowOff>
    </xdr:from>
    <xdr:to>
      <xdr:col>41</xdr:col>
      <xdr:colOff>50800</xdr:colOff>
      <xdr:row>95</xdr:row>
      <xdr:rowOff>27127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19030"/>
          <a:ext cx="889000" cy="29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121895</xdr:rowOff>
    </xdr:from>
    <xdr:to>
      <xdr:col>55</xdr:col>
      <xdr:colOff>50800</xdr:colOff>
      <xdr:row>97</xdr:row>
      <xdr:rowOff>52045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100322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138176</xdr:rowOff>
    </xdr:from>
    <xdr:to>
      <xdr:col>50</xdr:col>
      <xdr:colOff>165100</xdr:colOff>
      <xdr:row>96</xdr:row>
      <xdr:rowOff>68326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84853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136970</xdr:rowOff>
    </xdr:from>
    <xdr:to>
      <xdr:col>46</xdr:col>
      <xdr:colOff>38100</xdr:colOff>
      <xdr:row>95</xdr:row>
      <xdr:rowOff>67120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83647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147777</xdr:rowOff>
    </xdr:from>
    <xdr:to>
      <xdr:col>41</xdr:col>
      <xdr:colOff>101600</xdr:colOff>
      <xdr:row>95</xdr:row>
      <xdr:rowOff>77927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94454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0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23380</xdr:rowOff>
    </xdr:from>
    <xdr:to>
      <xdr:col>36</xdr:col>
      <xdr:colOff>165100</xdr:colOff>
      <xdr:row>93</xdr:row>
      <xdr:rowOff>124980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5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141507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7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92837</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79387"/>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42037</xdr:rowOff>
    </xdr:from>
    <xdr:to>
      <xdr:col>67</xdr:col>
      <xdr:colOff>101600</xdr:colOff>
      <xdr:row>39</xdr:row>
      <xdr:rowOff>143637</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134764</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57333" y="682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109620</xdr:rowOff>
    </xdr:from>
    <xdr:to>
      <xdr:col>85</xdr:col>
      <xdr:colOff>127000</xdr:colOff>
      <xdr:row>75</xdr:row>
      <xdr:rowOff>6541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796920"/>
          <a:ext cx="838200" cy="6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6541</xdr:rowOff>
    </xdr:from>
    <xdr:to>
      <xdr:col>81</xdr:col>
      <xdr:colOff>50800</xdr:colOff>
      <xdr:row>75</xdr:row>
      <xdr:rowOff>67787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865291"/>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67787</xdr:rowOff>
    </xdr:from>
    <xdr:to>
      <xdr:col>76</xdr:col>
      <xdr:colOff>114300</xdr:colOff>
      <xdr:row>75</xdr:row>
      <xdr:rowOff>102095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26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102095</xdr:rowOff>
    </xdr:from>
    <xdr:to>
      <xdr:col>71</xdr:col>
      <xdr:colOff>177800</xdr:colOff>
      <xdr:row>75</xdr:row>
      <xdr:rowOff>138652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960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58820</xdr:rowOff>
    </xdr:from>
    <xdr:to>
      <xdr:col>85</xdr:col>
      <xdr:colOff>177800</xdr:colOff>
      <xdr:row>74</xdr:row>
      <xdr:rowOff>160420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7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81697</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9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127191</xdr:rowOff>
    </xdr:from>
    <xdr:to>
      <xdr:col>81</xdr:col>
      <xdr:colOff>101600</xdr:colOff>
      <xdr:row>75</xdr:row>
      <xdr:rowOff>57341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48468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9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16987</xdr:rowOff>
    </xdr:from>
    <xdr:to>
      <xdr:col>76</xdr:col>
      <xdr:colOff>165100</xdr:colOff>
      <xdr:row>75</xdr:row>
      <xdr:rowOff>118587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109714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9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51295</xdr:rowOff>
    </xdr:from>
    <xdr:to>
      <xdr:col>72</xdr:col>
      <xdr:colOff>38100</xdr:colOff>
      <xdr:row>75</xdr:row>
      <xdr:rowOff>152896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10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144022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87852</xdr:rowOff>
    </xdr:from>
    <xdr:to>
      <xdr:col>67</xdr:col>
      <xdr:colOff>101600</xdr:colOff>
      <xdr:row>76</xdr:row>
      <xdr:rowOff>18002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0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105263</xdr:rowOff>
    </xdr:from>
    <xdr:to>
      <xdr:col>85</xdr:col>
      <xdr:colOff>127000</xdr:colOff>
      <xdr:row>97</xdr:row>
      <xdr:rowOff>155784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735913"/>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155784</xdr:rowOff>
    </xdr:from>
    <xdr:to>
      <xdr:col>81</xdr:col>
      <xdr:colOff>50800</xdr:colOff>
      <xdr:row>98</xdr:row>
      <xdr:rowOff>12272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786434"/>
          <a:ext cx="8890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119844</xdr:rowOff>
    </xdr:from>
    <xdr:to>
      <xdr:col>76</xdr:col>
      <xdr:colOff>114300</xdr:colOff>
      <xdr:row>98</xdr:row>
      <xdr:rowOff>12272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579044"/>
          <a:ext cx="889000" cy="23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119844</xdr:rowOff>
    </xdr:from>
    <xdr:to>
      <xdr:col>71</xdr:col>
      <xdr:colOff>177800</xdr:colOff>
      <xdr:row>97</xdr:row>
      <xdr:rowOff>153432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579044"/>
          <a:ext cx="889000" cy="20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99511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54463</xdr:rowOff>
    </xdr:from>
    <xdr:to>
      <xdr:col>85</xdr:col>
      <xdr:colOff>177800</xdr:colOff>
      <xdr:row>97</xdr:row>
      <xdr:rowOff>156063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32890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66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104984</xdr:rowOff>
    </xdr:from>
    <xdr:to>
      <xdr:col>81</xdr:col>
      <xdr:colOff>101600</xdr:colOff>
      <xdr:row>98</xdr:row>
      <xdr:rowOff>35134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3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26261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132922</xdr:rowOff>
    </xdr:from>
    <xdr:to>
      <xdr:col>76</xdr:col>
      <xdr:colOff>165100</xdr:colOff>
      <xdr:row>98</xdr:row>
      <xdr:rowOff>63072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76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54199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85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69044</xdr:rowOff>
    </xdr:from>
    <xdr:to>
      <xdr:col>72</xdr:col>
      <xdr:colOff>38100</xdr:colOff>
      <xdr:row>96</xdr:row>
      <xdr:rowOff>170644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15721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0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102632</xdr:rowOff>
    </xdr:from>
    <xdr:to>
      <xdr:col>67</xdr:col>
      <xdr:colOff>101600</xdr:colOff>
      <xdr:row>98</xdr:row>
      <xdr:rowOff>32782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49309</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50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105247</xdr:rowOff>
    </xdr:from>
    <xdr:to>
      <xdr:col>116</xdr:col>
      <xdr:colOff>63500</xdr:colOff>
      <xdr:row>33</xdr:row>
      <xdr:rowOff>134312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763097"/>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105247</xdr:rowOff>
    </xdr:from>
    <xdr:to>
      <xdr:col>111</xdr:col>
      <xdr:colOff>177800</xdr:colOff>
      <xdr:row>33</xdr:row>
      <xdr:rowOff>145741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763097"/>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145741</xdr:rowOff>
    </xdr:from>
    <xdr:to>
      <xdr:col>107</xdr:col>
      <xdr:colOff>50800</xdr:colOff>
      <xdr:row>34</xdr:row>
      <xdr:rowOff>7602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803591"/>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7602</xdr:rowOff>
    </xdr:from>
    <xdr:to>
      <xdr:col>102</xdr:col>
      <xdr:colOff>114300</xdr:colOff>
      <xdr:row>34</xdr:row>
      <xdr:rowOff>62139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836902"/>
          <a:ext cx="889000" cy="5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83512</xdr:rowOff>
    </xdr:from>
    <xdr:to>
      <xdr:col>116</xdr:col>
      <xdr:colOff>114300</xdr:colOff>
      <xdr:row>34</xdr:row>
      <xdr:rowOff>13662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7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106389</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59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54447</xdr:rowOff>
    </xdr:from>
    <xdr:to>
      <xdr:col>112</xdr:col>
      <xdr:colOff>38100</xdr:colOff>
      <xdr:row>33</xdr:row>
      <xdr:rowOff>156047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7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1124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48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94941</xdr:rowOff>
    </xdr:from>
    <xdr:to>
      <xdr:col>107</xdr:col>
      <xdr:colOff>101600</xdr:colOff>
      <xdr:row>34</xdr:row>
      <xdr:rowOff>25091</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7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41618</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52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128252</xdr:rowOff>
    </xdr:from>
    <xdr:to>
      <xdr:col>102</xdr:col>
      <xdr:colOff>165100</xdr:colOff>
      <xdr:row>34</xdr:row>
      <xdr:rowOff>58402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74929</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5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11339</xdr:rowOff>
    </xdr:from>
    <xdr:to>
      <xdr:col>98</xdr:col>
      <xdr:colOff>38100</xdr:colOff>
      <xdr:row>34</xdr:row>
      <xdr:rowOff>112939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8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129466</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61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43917</xdr:rowOff>
    </xdr:from>
    <xdr:to>
      <xdr:col>116</xdr:col>
      <xdr:colOff>63500</xdr:colOff>
      <xdr:row>59</xdr:row>
      <xdr:rowOff>44069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9467"/>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43917</xdr:rowOff>
    </xdr:from>
    <xdr:to>
      <xdr:col>111</xdr:col>
      <xdr:colOff>177800</xdr:colOff>
      <xdr:row>59</xdr:row>
      <xdr:rowOff>43993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101594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43993</xdr:rowOff>
    </xdr:from>
    <xdr:to>
      <xdr:col>107</xdr:col>
      <xdr:colOff>50800</xdr:colOff>
      <xdr:row>59</xdr:row>
      <xdr:rowOff>44145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159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44145</xdr:rowOff>
    </xdr:from>
    <xdr:to>
      <xdr:col>102</xdr:col>
      <xdr:colOff>114300</xdr:colOff>
      <xdr:row>59</xdr:row>
      <xdr:rowOff>44145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59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3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164567</xdr:rowOff>
    </xdr:from>
    <xdr:to>
      <xdr:col>112</xdr:col>
      <xdr:colOff>38100</xdr:colOff>
      <xdr:row>59</xdr:row>
      <xdr:rowOff>94717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85844</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164643</xdr:rowOff>
    </xdr:from>
    <xdr:to>
      <xdr:col>107</xdr:col>
      <xdr:colOff>101600</xdr:colOff>
      <xdr:row>59</xdr:row>
      <xdr:rowOff>94793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85920</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164795</xdr:rowOff>
    </xdr:from>
    <xdr:to>
      <xdr:col>102</xdr:col>
      <xdr:colOff>165100</xdr:colOff>
      <xdr:row>59</xdr:row>
      <xdr:rowOff>94945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86072</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125116</xdr:rowOff>
    </xdr:from>
    <xdr:to>
      <xdr:col>116</xdr:col>
      <xdr:colOff>63500</xdr:colOff>
      <xdr:row>74</xdr:row>
      <xdr:rowOff>166538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812416"/>
          <a:ext cx="8382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166538</xdr:rowOff>
    </xdr:from>
    <xdr:to>
      <xdr:col>111</xdr:col>
      <xdr:colOff>177800</xdr:colOff>
      <xdr:row>75</xdr:row>
      <xdr:rowOff>51735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853838"/>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51735</xdr:rowOff>
    </xdr:from>
    <xdr:to>
      <xdr:col>107</xdr:col>
      <xdr:colOff>50800</xdr:colOff>
      <xdr:row>75</xdr:row>
      <xdr:rowOff>81407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910485"/>
          <a:ext cx="8890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81407</xdr:rowOff>
    </xdr:from>
    <xdr:to>
      <xdr:col>102</xdr:col>
      <xdr:colOff>114300</xdr:colOff>
      <xdr:row>75</xdr:row>
      <xdr:rowOff>105684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940157"/>
          <a:ext cx="8890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74316</xdr:rowOff>
    </xdr:from>
    <xdr:to>
      <xdr:col>116</xdr:col>
      <xdr:colOff>114300</xdr:colOff>
      <xdr:row>75</xdr:row>
      <xdr:rowOff>4466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7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52743</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74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115738</xdr:rowOff>
    </xdr:from>
    <xdr:to>
      <xdr:col>112</xdr:col>
      <xdr:colOff>38100</xdr:colOff>
      <xdr:row>75</xdr:row>
      <xdr:rowOff>45888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8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37015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28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935</xdr:rowOff>
    </xdr:from>
    <xdr:to>
      <xdr:col>107</xdr:col>
      <xdr:colOff>101600</xdr:colOff>
      <xdr:row>75</xdr:row>
      <xdr:rowOff>102535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85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93662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95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30607</xdr:rowOff>
    </xdr:from>
    <xdr:to>
      <xdr:col>102</xdr:col>
      <xdr:colOff>165100</xdr:colOff>
      <xdr:row>75</xdr:row>
      <xdr:rowOff>132207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8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123334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9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54884</xdr:rowOff>
    </xdr:from>
    <xdr:to>
      <xdr:col>98</xdr:col>
      <xdr:colOff>38100</xdr:colOff>
      <xdr:row>75</xdr:row>
      <xdr:rowOff>156483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136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147612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30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退職手当等が増加したことなどにより、増となっている。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類似団体と比較すると、消防業務とごみの収集・処理に関わる業務を直営で行っているため、直接の人件費は類似団体平均と比べ高くなる傾向にある。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物件費については、キャッシュレス決済ポイント還元事業やごみ焼却場整備事業に係る経費の減が主な要因。</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類似団体平均と比較し高い水準で推移している。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また、障害福祉サービス等給付事業等の増により、全体として増加している。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補助費等については、消防業務とごみ収集・処理に関わる業務を直営で行っているため、一部事務組合への負担金が少なくなっていることと、平成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年度の間に補助金総額の削減を徹底して進めたこと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が類似団体平均と比較して低い要因。それに加えて、新型コロナウイルスワクチン個別接種促進協力金の減も減の要因。</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近年実施した大型事業にかかる市債元金償還金により増加している。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滋賀県彦根市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110,878
107,004
196.87
54,919,662
52,396,597
2,420,172
27,053,410
51,270,345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10160</xdr:rowOff>
    </xdr:from>
    <xdr:to>
      <xdr:col>24</xdr:col>
      <xdr:colOff>63500</xdr:colOff>
      <xdr:row>34</xdr:row>
      <xdr:rowOff>87449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9460"/>
          <a:ext cx="8382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87449</xdr:rowOff>
    </xdr:from>
    <xdr:to>
      <xdr:col>19</xdr:col>
      <xdr:colOff>177800</xdr:colOff>
      <xdr:row>34</xdr:row>
      <xdr:rowOff>105954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1674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78740</xdr:rowOff>
    </xdr:from>
    <xdr:to>
      <xdr:col>15</xdr:col>
      <xdr:colOff>50800</xdr:colOff>
      <xdr:row>34</xdr:row>
      <xdr:rowOff>105954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08040"/>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78740</xdr:rowOff>
    </xdr:from>
    <xdr:to>
      <xdr:col>10</xdr:col>
      <xdr:colOff>114300</xdr:colOff>
      <xdr:row>35</xdr:row>
      <xdr:rowOff>22678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08040"/>
          <a:ext cx="889000" cy="11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130810</xdr:rowOff>
    </xdr:from>
    <xdr:to>
      <xdr:col>24</xdr:col>
      <xdr:colOff>114300</xdr:colOff>
      <xdr:row>34</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153687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36649</xdr:rowOff>
    </xdr:from>
    <xdr:to>
      <xdr:col>20</xdr:col>
      <xdr:colOff>38100</xdr:colOff>
      <xdr:row>34</xdr:row>
      <xdr:rowOff>138249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154776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4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55154</xdr:rowOff>
    </xdr:from>
    <xdr:to>
      <xdr:col>15</xdr:col>
      <xdr:colOff>101600</xdr:colOff>
      <xdr:row>34</xdr:row>
      <xdr:rowOff>156754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27940</xdr:rowOff>
    </xdr:from>
    <xdr:to>
      <xdr:col>10</xdr:col>
      <xdr:colOff>165100</xdr:colOff>
      <xdr:row>34</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146067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143328</xdr:rowOff>
    </xdr:from>
    <xdr:to>
      <xdr:col>6</xdr:col>
      <xdr:colOff>38100</xdr:colOff>
      <xdr:row>35</xdr:row>
      <xdr:rowOff>73478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90005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4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160416</xdr:rowOff>
    </xdr:from>
    <xdr:to>
      <xdr:col>24</xdr:col>
      <xdr:colOff>63500</xdr:colOff>
      <xdr:row>58</xdr:row>
      <xdr:rowOff>12762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933066"/>
          <a:ext cx="838200" cy="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160416</xdr:rowOff>
    </xdr:from>
    <xdr:to>
      <xdr:col>19</xdr:col>
      <xdr:colOff>177800</xdr:colOff>
      <xdr:row>58</xdr:row>
      <xdr:rowOff>3683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933066"/>
          <a:ext cx="889000" cy="1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9517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17682</xdr:rowOff>
    </xdr:from>
    <xdr:to>
      <xdr:col>15</xdr:col>
      <xdr:colOff>50800</xdr:colOff>
      <xdr:row>58</xdr:row>
      <xdr:rowOff>3683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790332"/>
          <a:ext cx="889000" cy="15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6404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6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103842</xdr:rowOff>
    </xdr:from>
    <xdr:to>
      <xdr:col>10</xdr:col>
      <xdr:colOff>114300</xdr:colOff>
      <xdr:row>57</xdr:row>
      <xdr:rowOff>17682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676342"/>
          <a:ext cx="889000" cy="11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133523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74737</xdr:rowOff>
    </xdr:from>
    <xdr:to>
      <xdr:col>6</xdr:col>
      <xdr:colOff>38100</xdr:colOff>
      <xdr:row>52</xdr:row>
      <xdr:rowOff>4887</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167464</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133412</xdr:rowOff>
    </xdr:from>
    <xdr:to>
      <xdr:col>24</xdr:col>
      <xdr:colOff>114300</xdr:colOff>
      <xdr:row>58</xdr:row>
      <xdr:rowOff>63562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9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111839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109616</xdr:rowOff>
    </xdr:from>
    <xdr:to>
      <xdr:col>20</xdr:col>
      <xdr:colOff>38100</xdr:colOff>
      <xdr:row>58</xdr:row>
      <xdr:rowOff>39766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30893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9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124333</xdr:rowOff>
    </xdr:from>
    <xdr:to>
      <xdr:col>15</xdr:col>
      <xdr:colOff>101600</xdr:colOff>
      <xdr:row>58</xdr:row>
      <xdr:rowOff>54483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45610</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138332</xdr:rowOff>
    </xdr:from>
    <xdr:to>
      <xdr:col>10</xdr:col>
      <xdr:colOff>165100</xdr:colOff>
      <xdr:row>57</xdr:row>
      <xdr:rowOff>68482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7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85009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5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53042</xdr:rowOff>
    </xdr:from>
    <xdr:to>
      <xdr:col>6</xdr:col>
      <xdr:colOff>38100</xdr:colOff>
      <xdr:row>50</xdr:row>
      <xdr:rowOff>154642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62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171169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40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128994</xdr:rowOff>
    </xdr:from>
    <xdr:to>
      <xdr:col>24</xdr:col>
      <xdr:colOff>63500</xdr:colOff>
      <xdr:row>75</xdr:row>
      <xdr:rowOff>90894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44844"/>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90894</xdr:rowOff>
    </xdr:from>
    <xdr:to>
      <xdr:col>19</xdr:col>
      <xdr:colOff>177800</xdr:colOff>
      <xdr:row>76</xdr:row>
      <xdr:rowOff>95104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949644"/>
          <a:ext cx="889000" cy="17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98781</xdr:rowOff>
    </xdr:from>
    <xdr:to>
      <xdr:col>15</xdr:col>
      <xdr:colOff>50800</xdr:colOff>
      <xdr:row>76</xdr:row>
      <xdr:rowOff>95104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957531"/>
          <a:ext cx="889000" cy="16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98781</xdr:rowOff>
    </xdr:from>
    <xdr:to>
      <xdr:col>10</xdr:col>
      <xdr:colOff>114300</xdr:colOff>
      <xdr:row>78</xdr:row>
      <xdr:rowOff>72110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957531"/>
          <a:ext cx="889000" cy="4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78194</xdr:rowOff>
    </xdr:from>
    <xdr:to>
      <xdr:col>24</xdr:col>
      <xdr:colOff>114300</xdr:colOff>
      <xdr:row>74</xdr:row>
      <xdr:rowOff>8344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5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101071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40094</xdr:rowOff>
    </xdr:from>
    <xdr:to>
      <xdr:col>20</xdr:col>
      <xdr:colOff>38100</xdr:colOff>
      <xdr:row>75</xdr:row>
      <xdr:rowOff>141694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158221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67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44304</xdr:rowOff>
    </xdr:from>
    <xdr:to>
      <xdr:col>15</xdr:col>
      <xdr:colOff>101600</xdr:colOff>
      <xdr:row>76</xdr:row>
      <xdr:rowOff>145904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7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162431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84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47981</xdr:rowOff>
    </xdr:from>
    <xdr:to>
      <xdr:col>10</xdr:col>
      <xdr:colOff>165100</xdr:colOff>
      <xdr:row>75</xdr:row>
      <xdr:rowOff>149582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906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166108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8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21310</xdr:rowOff>
    </xdr:from>
    <xdr:to>
      <xdr:col>6</xdr:col>
      <xdr:colOff>38100</xdr:colOff>
      <xdr:row>78</xdr:row>
      <xdr:rowOff>122910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3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139437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6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143449</xdr:rowOff>
    </xdr:from>
    <xdr:to>
      <xdr:col>24</xdr:col>
      <xdr:colOff>63500</xdr:colOff>
      <xdr:row>93</xdr:row>
      <xdr:rowOff>157714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745399"/>
          <a:ext cx="838200" cy="35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143449</xdr:rowOff>
    </xdr:from>
    <xdr:to>
      <xdr:col>19</xdr:col>
      <xdr:colOff>177800</xdr:colOff>
      <xdr:row>92</xdr:row>
      <xdr:rowOff>118577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745399"/>
          <a:ext cx="889000" cy="14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118577</xdr:rowOff>
    </xdr:from>
    <xdr:to>
      <xdr:col>15</xdr:col>
      <xdr:colOff>50800</xdr:colOff>
      <xdr:row>94</xdr:row>
      <xdr:rowOff>95444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891977"/>
          <a:ext cx="889000" cy="31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95444</xdr:rowOff>
    </xdr:from>
    <xdr:to>
      <xdr:col>10</xdr:col>
      <xdr:colOff>114300</xdr:colOff>
      <xdr:row>97</xdr:row>
      <xdr:rowOff>7798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211744"/>
          <a:ext cx="889000" cy="42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106914</xdr:rowOff>
    </xdr:from>
    <xdr:to>
      <xdr:col>24</xdr:col>
      <xdr:colOff>114300</xdr:colOff>
      <xdr:row>94</xdr:row>
      <xdr:rowOff>37064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5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129791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0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92649</xdr:rowOff>
    </xdr:from>
    <xdr:to>
      <xdr:col>20</xdr:col>
      <xdr:colOff>38100</xdr:colOff>
      <xdr:row>92</xdr:row>
      <xdr:rowOff>22799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6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39326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46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67777</xdr:rowOff>
    </xdr:from>
    <xdr:to>
      <xdr:col>15</xdr:col>
      <xdr:colOff>101600</xdr:colOff>
      <xdr:row>92</xdr:row>
      <xdr:rowOff>169377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84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14454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61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44644</xdr:rowOff>
    </xdr:from>
    <xdr:to>
      <xdr:col>10</xdr:col>
      <xdr:colOff>165100</xdr:colOff>
      <xdr:row>94</xdr:row>
      <xdr:rowOff>146244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6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162771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9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128448</xdr:rowOff>
    </xdr:from>
    <xdr:to>
      <xdr:col>6</xdr:col>
      <xdr:colOff>38100</xdr:colOff>
      <xdr:row>97</xdr:row>
      <xdr:rowOff>58598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75125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121686</xdr:rowOff>
    </xdr:from>
    <xdr:to>
      <xdr:col>55</xdr:col>
      <xdr:colOff>0</xdr:colOff>
      <xdr:row>38</xdr:row>
      <xdr:rowOff>123332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36786"/>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121686</xdr:rowOff>
    </xdr:from>
    <xdr:to>
      <xdr:col>50</xdr:col>
      <xdr:colOff>114300</xdr:colOff>
      <xdr:row>38</xdr:row>
      <xdr:rowOff>122144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3678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89408</xdr:rowOff>
    </xdr:from>
    <xdr:to>
      <xdr:col>45</xdr:col>
      <xdr:colOff>177800</xdr:colOff>
      <xdr:row>38</xdr:row>
      <xdr:rowOff>122144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04508"/>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89408</xdr:rowOff>
    </xdr:from>
    <xdr:to>
      <xdr:col>41</xdr:col>
      <xdr:colOff>50800</xdr:colOff>
      <xdr:row>38</xdr:row>
      <xdr:rowOff>89682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0450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72532</xdr:rowOff>
    </xdr:from>
    <xdr:to>
      <xdr:col>55</xdr:col>
      <xdr:colOff>50800</xdr:colOff>
      <xdr:row>39</xdr:row>
      <xdr:rowOff>2682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158909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2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70886</xdr:rowOff>
    </xdr:from>
    <xdr:to>
      <xdr:col>50</xdr:col>
      <xdr:colOff>165100</xdr:colOff>
      <xdr:row>39</xdr:row>
      <xdr:rowOff>1036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163613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71344</xdr:rowOff>
    </xdr:from>
    <xdr:to>
      <xdr:col>46</xdr:col>
      <xdr:colOff>38100</xdr:colOff>
      <xdr:row>39</xdr:row>
      <xdr:rowOff>1494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164071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7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38608</xdr:rowOff>
    </xdr:from>
    <xdr:to>
      <xdr:col>41</xdr:col>
      <xdr:colOff>101600</xdr:colOff>
      <xdr:row>38</xdr:row>
      <xdr:rowOff>140208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131335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38882</xdr:rowOff>
    </xdr:from>
    <xdr:to>
      <xdr:col>36</xdr:col>
      <xdr:colOff>165100</xdr:colOff>
      <xdr:row>38</xdr:row>
      <xdr:rowOff>140482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131609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46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131470</xdr:rowOff>
    </xdr:from>
    <xdr:to>
      <xdr:col>55</xdr:col>
      <xdr:colOff>0</xdr:colOff>
      <xdr:row>57</xdr:row>
      <xdr:rowOff>131546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0412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131546</xdr:rowOff>
    </xdr:from>
    <xdr:to>
      <xdr:col>50</xdr:col>
      <xdr:colOff>114300</xdr:colOff>
      <xdr:row>57</xdr:row>
      <xdr:rowOff>141948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04196"/>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111049</xdr:rowOff>
    </xdr:from>
    <xdr:to>
      <xdr:col>45</xdr:col>
      <xdr:colOff>177800</xdr:colOff>
      <xdr:row>57</xdr:row>
      <xdr:rowOff>141948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883699"/>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111049</xdr:rowOff>
    </xdr:from>
    <xdr:to>
      <xdr:col>41</xdr:col>
      <xdr:colOff>50800</xdr:colOff>
      <xdr:row>57</xdr:row>
      <xdr:rowOff>132880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83699"/>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80670</xdr:rowOff>
    </xdr:from>
    <xdr:to>
      <xdr:col>55</xdr:col>
      <xdr:colOff>50800</xdr:colOff>
      <xdr:row>58</xdr:row>
      <xdr:rowOff>10820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59097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80746</xdr:rowOff>
    </xdr:from>
    <xdr:to>
      <xdr:col>50</xdr:col>
      <xdr:colOff>165100</xdr:colOff>
      <xdr:row>58</xdr:row>
      <xdr:rowOff>10896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2023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91148</xdr:rowOff>
    </xdr:from>
    <xdr:to>
      <xdr:col>46</xdr:col>
      <xdr:colOff>38100</xdr:colOff>
      <xdr:row>58</xdr:row>
      <xdr:rowOff>21298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12425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95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60249</xdr:rowOff>
    </xdr:from>
    <xdr:to>
      <xdr:col>41</xdr:col>
      <xdr:colOff>101600</xdr:colOff>
      <xdr:row>57</xdr:row>
      <xdr:rowOff>161849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152976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9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82080</xdr:rowOff>
    </xdr:from>
    <xdr:to>
      <xdr:col>36</xdr:col>
      <xdr:colOff>165100</xdr:colOff>
      <xdr:row>58</xdr:row>
      <xdr:rowOff>12230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3357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94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28045</xdr:rowOff>
    </xdr:from>
    <xdr:to>
      <xdr:col>55</xdr:col>
      <xdr:colOff>0</xdr:colOff>
      <xdr:row>77</xdr:row>
      <xdr:rowOff>80133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29695"/>
          <a:ext cx="838200" cy="5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80133</xdr:rowOff>
    </xdr:from>
    <xdr:to>
      <xdr:col>50</xdr:col>
      <xdr:colOff>114300</xdr:colOff>
      <xdr:row>77</xdr:row>
      <xdr:rowOff>101557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81783"/>
          <a:ext cx="889000" cy="2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96755</xdr:rowOff>
    </xdr:from>
    <xdr:to>
      <xdr:col>45</xdr:col>
      <xdr:colOff>177800</xdr:colOff>
      <xdr:row>77</xdr:row>
      <xdr:rowOff>101557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98405"/>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96755</xdr:rowOff>
    </xdr:from>
    <xdr:to>
      <xdr:col>41</xdr:col>
      <xdr:colOff>50800</xdr:colOff>
      <xdr:row>77</xdr:row>
      <xdr:rowOff>140450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98405"/>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148695</xdr:rowOff>
    </xdr:from>
    <xdr:to>
      <xdr:col>55</xdr:col>
      <xdr:colOff>50800</xdr:colOff>
      <xdr:row>77</xdr:row>
      <xdr:rowOff>78845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127122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5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29333</xdr:rowOff>
    </xdr:from>
    <xdr:to>
      <xdr:col>50</xdr:col>
      <xdr:colOff>165100</xdr:colOff>
      <xdr:row>77</xdr:row>
      <xdr:rowOff>130933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122060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50757</xdr:rowOff>
    </xdr:from>
    <xdr:to>
      <xdr:col>46</xdr:col>
      <xdr:colOff>38100</xdr:colOff>
      <xdr:row>77</xdr:row>
      <xdr:rowOff>152357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143484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45955</xdr:rowOff>
    </xdr:from>
    <xdr:to>
      <xdr:col>41</xdr:col>
      <xdr:colOff>101600</xdr:colOff>
      <xdr:row>77</xdr:row>
      <xdr:rowOff>147555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138682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89650</xdr:rowOff>
    </xdr:from>
    <xdr:to>
      <xdr:col>36</xdr:col>
      <xdr:colOff>165100</xdr:colOff>
      <xdr:row>78</xdr:row>
      <xdr:rowOff>19800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10927</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3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124172</xdr:rowOff>
    </xdr:from>
    <xdr:to>
      <xdr:col>55</xdr:col>
      <xdr:colOff>0</xdr:colOff>
      <xdr:row>97</xdr:row>
      <xdr:rowOff>22658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83372"/>
          <a:ext cx="838200" cy="6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32062</xdr:rowOff>
    </xdr:from>
    <xdr:to>
      <xdr:col>50</xdr:col>
      <xdr:colOff>114300</xdr:colOff>
      <xdr:row>96</xdr:row>
      <xdr:rowOff>124172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91262"/>
          <a:ext cx="889000" cy="9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32062</xdr:rowOff>
    </xdr:from>
    <xdr:to>
      <xdr:col>45</xdr:col>
      <xdr:colOff>177800</xdr:colOff>
      <xdr:row>96</xdr:row>
      <xdr:rowOff>66075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91262"/>
          <a:ext cx="889000" cy="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66075</xdr:rowOff>
    </xdr:from>
    <xdr:to>
      <xdr:col>41</xdr:col>
      <xdr:colOff>50800</xdr:colOff>
      <xdr:row>96</xdr:row>
      <xdr:rowOff>103908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25275"/>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143308</xdr:rowOff>
    </xdr:from>
    <xdr:to>
      <xdr:col>55</xdr:col>
      <xdr:colOff>50800</xdr:colOff>
      <xdr:row>97</xdr:row>
      <xdr:rowOff>73458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121735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58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73372</xdr:rowOff>
    </xdr:from>
    <xdr:to>
      <xdr:col>50</xdr:col>
      <xdr:colOff>165100</xdr:colOff>
      <xdr:row>97</xdr:row>
      <xdr:rowOff>3522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20049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152712</xdr:rowOff>
    </xdr:from>
    <xdr:to>
      <xdr:col>46</xdr:col>
      <xdr:colOff>38100</xdr:colOff>
      <xdr:row>96</xdr:row>
      <xdr:rowOff>82862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4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99389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2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15275</xdr:rowOff>
    </xdr:from>
    <xdr:to>
      <xdr:col>41</xdr:col>
      <xdr:colOff>101600</xdr:colOff>
      <xdr:row>96</xdr:row>
      <xdr:rowOff>116875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7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133402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24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53108</xdr:rowOff>
    </xdr:from>
    <xdr:to>
      <xdr:col>36</xdr:col>
      <xdr:colOff>165100</xdr:colOff>
      <xdr:row>96</xdr:row>
      <xdr:rowOff>154708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1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171235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170698</xdr:rowOff>
    </xdr:from>
    <xdr:to>
      <xdr:col>85</xdr:col>
      <xdr:colOff>127000</xdr:colOff>
      <xdr:row>37</xdr:row>
      <xdr:rowOff>3912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342898"/>
          <a:ext cx="8382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170698</xdr:rowOff>
    </xdr:from>
    <xdr:to>
      <xdr:col>81</xdr:col>
      <xdr:colOff>50800</xdr:colOff>
      <xdr:row>37</xdr:row>
      <xdr:rowOff>18131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42898"/>
          <a:ext cx="8890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18131</xdr:rowOff>
    </xdr:from>
    <xdr:to>
      <xdr:col>76</xdr:col>
      <xdr:colOff>114300</xdr:colOff>
      <xdr:row>37</xdr:row>
      <xdr:rowOff>55209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61781"/>
          <a:ext cx="8890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52146</xdr:rowOff>
    </xdr:from>
    <xdr:to>
      <xdr:col>71</xdr:col>
      <xdr:colOff>177800</xdr:colOff>
      <xdr:row>37</xdr:row>
      <xdr:rowOff>55209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9579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124562</xdr:rowOff>
    </xdr:from>
    <xdr:to>
      <xdr:col>85</xdr:col>
      <xdr:colOff>177800</xdr:colOff>
      <xdr:row>37</xdr:row>
      <xdr:rowOff>54712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102989</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7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119898</xdr:rowOff>
    </xdr:from>
    <xdr:to>
      <xdr:col>81</xdr:col>
      <xdr:colOff>101600</xdr:colOff>
      <xdr:row>37</xdr:row>
      <xdr:rowOff>50048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66575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138781</xdr:rowOff>
    </xdr:from>
    <xdr:to>
      <xdr:col>76</xdr:col>
      <xdr:colOff>165100</xdr:colOff>
      <xdr:row>37</xdr:row>
      <xdr:rowOff>68931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85458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8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4409</xdr:rowOff>
    </xdr:from>
    <xdr:to>
      <xdr:col>72</xdr:col>
      <xdr:colOff>38100</xdr:colOff>
      <xdr:row>37</xdr:row>
      <xdr:rowOff>106009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4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122536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2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xdr:rowOff>
    </xdr:from>
    <xdr:to>
      <xdr:col>67</xdr:col>
      <xdr:colOff>101600</xdr:colOff>
      <xdr:row>37</xdr:row>
      <xdr:rowOff>102946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94073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3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341</xdr:rowOff>
    </xdr:from>
    <xdr:to>
      <xdr:col>85</xdr:col>
      <xdr:colOff>127000</xdr:colOff>
      <xdr:row>58</xdr:row>
      <xdr:rowOff>570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94444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140375</xdr:rowOff>
    </xdr:from>
    <xdr:to>
      <xdr:col>81</xdr:col>
      <xdr:colOff>50800</xdr:colOff>
      <xdr:row>58</xdr:row>
      <xdr:rowOff>341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41575"/>
          <a:ext cx="889000" cy="20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86306</xdr:rowOff>
    </xdr:from>
    <xdr:to>
      <xdr:col>76</xdr:col>
      <xdr:colOff>114300</xdr:colOff>
      <xdr:row>56</xdr:row>
      <xdr:rowOff>140375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687506"/>
          <a:ext cx="889000" cy="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144370</xdr:rowOff>
    </xdr:from>
    <xdr:to>
      <xdr:col>71</xdr:col>
      <xdr:colOff>177800</xdr:colOff>
      <xdr:row>56</xdr:row>
      <xdr:rowOff>86306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574120"/>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121220</xdr:rowOff>
    </xdr:from>
    <xdr:to>
      <xdr:col>85</xdr:col>
      <xdr:colOff>177800</xdr:colOff>
      <xdr:row>58</xdr:row>
      <xdr:rowOff>51370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99647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7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120991</xdr:rowOff>
    </xdr:from>
    <xdr:to>
      <xdr:col>81</xdr:col>
      <xdr:colOff>101600</xdr:colOff>
      <xdr:row>58</xdr:row>
      <xdr:rowOff>51141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42268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8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89575</xdr:rowOff>
    </xdr:from>
    <xdr:to>
      <xdr:col>76</xdr:col>
      <xdr:colOff>165100</xdr:colOff>
      <xdr:row>57</xdr:row>
      <xdr:rowOff>19725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36252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35506</xdr:rowOff>
    </xdr:from>
    <xdr:to>
      <xdr:col>72</xdr:col>
      <xdr:colOff>38100</xdr:colOff>
      <xdr:row>56</xdr:row>
      <xdr:rowOff>137106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153633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4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93570</xdr:rowOff>
    </xdr:from>
    <xdr:to>
      <xdr:col>67</xdr:col>
      <xdr:colOff>101600</xdr:colOff>
      <xdr:row>56</xdr:row>
      <xdr:rowOff>23720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40247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29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92838</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37388"/>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42038</xdr:rowOff>
    </xdr:from>
    <xdr:to>
      <xdr:col>67</xdr:col>
      <xdr:colOff>101600</xdr:colOff>
      <xdr:row>79</xdr:row>
      <xdr:rowOff>143638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8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134765</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79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109620</xdr:rowOff>
    </xdr:from>
    <xdr:to>
      <xdr:col>85</xdr:col>
      <xdr:colOff>127000</xdr:colOff>
      <xdr:row>95</xdr:row>
      <xdr:rowOff>6541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25920"/>
          <a:ext cx="838200" cy="6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6541</xdr:rowOff>
    </xdr:from>
    <xdr:to>
      <xdr:col>81</xdr:col>
      <xdr:colOff>50800</xdr:colOff>
      <xdr:row>95</xdr:row>
      <xdr:rowOff>67787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94291"/>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67787</xdr:rowOff>
    </xdr:from>
    <xdr:to>
      <xdr:col>76</xdr:col>
      <xdr:colOff>114300</xdr:colOff>
      <xdr:row>95</xdr:row>
      <xdr:rowOff>102095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55537"/>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102095</xdr:rowOff>
    </xdr:from>
    <xdr:to>
      <xdr:col>71</xdr:col>
      <xdr:colOff>177800</xdr:colOff>
      <xdr:row>95</xdr:row>
      <xdr:rowOff>138652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89845"/>
          <a:ext cx="889000" cy="3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58820</xdr:rowOff>
    </xdr:from>
    <xdr:to>
      <xdr:col>85</xdr:col>
      <xdr:colOff>177800</xdr:colOff>
      <xdr:row>94</xdr:row>
      <xdr:rowOff>160420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81697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127191</xdr:rowOff>
    </xdr:from>
    <xdr:to>
      <xdr:col>81</xdr:col>
      <xdr:colOff>101600</xdr:colOff>
      <xdr:row>95</xdr:row>
      <xdr:rowOff>57341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48468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3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16987</xdr:rowOff>
    </xdr:from>
    <xdr:to>
      <xdr:col>76</xdr:col>
      <xdr:colOff>165100</xdr:colOff>
      <xdr:row>95</xdr:row>
      <xdr:rowOff>118587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109714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3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51295</xdr:rowOff>
    </xdr:from>
    <xdr:to>
      <xdr:col>72</xdr:col>
      <xdr:colOff>38100</xdr:colOff>
      <xdr:row>95</xdr:row>
      <xdr:rowOff>152895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144022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87852</xdr:rowOff>
    </xdr:from>
    <xdr:to>
      <xdr:col>67</xdr:col>
      <xdr:colOff>101600</xdr:colOff>
      <xdr:row>96</xdr:row>
      <xdr:rowOff>18002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9129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6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民生費については、低所得者支援および定額減税補足給付金支給事業や低所得世帯支援給付金支給事業の事業費が増となったことなどにより、前年度よりも増加している。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衛生費については、新型コロナウイルスワクチン接種事業やごみ焼却場整備事業の事業費が減となったことなどにより、前年度よりも減少している。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土木費については、大黒川外河川改良事業や金亀公園整備事業の工事請負費などが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減となったことなどにより、前年度よりも減少している。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公債費については、近年実施した大型事業にかかる市債元金償還金が増となったことなどにより、前年度よりも増加している。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年度と同程度で前年度よりも増加した。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歳出においては、ごみ焼却場整備事業の事業費が大きく減少した一方で、人件費、扶助費および公債費の義務的経費の増加により、全体として増加した。歳入においては、市税、地方特例交付金および寄附金が増加したことなどから、全体として増加し、歳入の増加が歳出の増加を上回り、実質収支額は、</a:t>
          </a:r>
          <a:r>
            <a:rPr kumimoji="1" lang="en-US" altLang="ja-JP" sz="1200">
              <a:latin typeface="ＭＳ ゴシック" pitchFamily="49" charset="-128"/>
              <a:ea typeface="ＭＳ ゴシック" pitchFamily="49" charset="-128"/>
            </a:rPr>
            <a:t>0.32</a:t>
          </a:r>
          <a:r>
            <a:rPr kumimoji="1" lang="ja-JP" altLang="en-US" sz="1200">
              <a:latin typeface="ＭＳ ゴシック" pitchFamily="49" charset="-128"/>
              <a:ea typeface="ＭＳ ゴシック" pitchFamily="49" charset="-128"/>
            </a:rPr>
            <a:t>ポイント増加し、実質単年度収支については黒字となった。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滋賀県彦根市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年度に引き続き、全会計において赤字は発生しておらず、良好な状態である。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病院事業会計においては、材料費対医業収益比率が高額薬品・診療材料の使用量増加に伴う材料費の増加で増加、さらに医業外収益が新型コロナウイルス感染症対応に係る空床補償等の補助金が廃止されたことにより、純損失約</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千万円の赤字を計上する結果となり、経常収支比率も、同理由により</a:t>
          </a:r>
          <a:r>
            <a:rPr kumimoji="1" lang="en-US" altLang="ja-JP" sz="1200">
              <a:latin typeface="ＭＳ ゴシック" pitchFamily="49" charset="-128"/>
              <a:ea typeface="ＭＳ ゴシック" pitchFamily="49" charset="-128"/>
            </a:rPr>
            <a:t>8.0</a:t>
          </a:r>
          <a:r>
            <a:rPr kumimoji="1" lang="ja-JP" altLang="en-US" sz="1200">
              <a:latin typeface="ＭＳ ゴシック" pitchFamily="49" charset="-128"/>
              <a:ea typeface="ＭＳ ゴシック" pitchFamily="49" charset="-128"/>
            </a:rPr>
            <a:t>ポイント下降して、</a:t>
          </a:r>
          <a:r>
            <a:rPr kumimoji="1" lang="en-US" altLang="ja-JP" sz="1200">
              <a:latin typeface="ＭＳ ゴシック" pitchFamily="49" charset="-128"/>
              <a:ea typeface="ＭＳ ゴシック" pitchFamily="49" charset="-128"/>
            </a:rPr>
            <a:t>90.0</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水道事業会計においては、経営の健全性を示す経常収支比率や料金回収率は、類似団体と同様に</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％を上回っており現状経営に問題はないが、営業費用が増加したことから前年度に比べ悪化となった。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下水道事業会計においては、経常収支比率は、前年度に続き</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％を上回っており、全国・類似団体の平均値と比較しても高い水準であり、また、経費回収率についてもほぼ</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となっており、概ね良好な数値となった。しかしながら、本市の下水道事業については、資本費平準化債の活用と一般会計繰入金により収支の均衡を保っており、使用料収入により総費用を賄う健全経営を行うには課題が多いことから、引き続き使用料収入の確保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54919662</v>
      </c>
      <c r="BO4" s="449"/>
      <c r="BP4" s="449"/>
      <c r="BQ4" s="449"/>
      <c r="BR4" s="449"/>
      <c r="BS4" s="449"/>
      <c r="BT4" s="449"/>
      <c r="BU4" s="450"/>
      <c r="BV4" s="448">
        <v>54152282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8.6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52396597</v>
      </c>
      <c r="BO5" s="420"/>
      <c r="BP5" s="420"/>
      <c r="BQ5" s="420"/>
      <c r="BR5" s="420"/>
      <c r="BS5" s="420"/>
      <c r="BT5" s="420"/>
      <c r="BU5" s="421"/>
      <c r="BV5" s="419">
        <v>51750324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97.4</v>
      </c>
      <c r="CU5" s="417"/>
      <c r="CV5" s="417"/>
      <c r="CW5" s="417"/>
      <c r="CX5" s="417"/>
      <c r="CY5" s="417"/>
      <c r="CZ5" s="417"/>
      <c r="DA5" s="418"/>
      <c r="DB5" s="416">
        <v>97.1</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2523065</v>
      </c>
      <c r="BO6" s="420"/>
      <c r="BP6" s="420"/>
      <c r="BQ6" s="420"/>
      <c r="BR6" s="420"/>
      <c r="BS6" s="420"/>
      <c r="BT6" s="420"/>
      <c r="BU6" s="421"/>
      <c r="BV6" s="419">
        <v>2401958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97.8</v>
      </c>
      <c r="CU6" s="563"/>
      <c r="CV6" s="563"/>
      <c r="CW6" s="563"/>
      <c r="CX6" s="563"/>
      <c r="CY6" s="563"/>
      <c r="CZ6" s="563"/>
      <c r="DA6" s="564"/>
      <c r="DB6" s="562">
        <v>98.1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102893</v>
      </c>
      <c r="BO7" s="420"/>
      <c r="BP7" s="420"/>
      <c r="BQ7" s="420"/>
      <c r="BR7" s="420"/>
      <c r="BS7" s="420"/>
      <c r="BT7" s="420"/>
      <c r="BU7" s="421"/>
      <c r="BV7" s="419">
        <v>125182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27053410</v>
      </c>
      <c r="CU7" s="420"/>
      <c r="CV7" s="420"/>
      <c r="CW7" s="420"/>
      <c r="CX7" s="420"/>
      <c r="CY7" s="420"/>
      <c r="CZ7" s="420"/>
      <c r="DA7" s="421"/>
      <c r="DB7" s="419">
        <v>26380700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2420172</v>
      </c>
      <c r="BO8" s="420"/>
      <c r="BP8" s="420"/>
      <c r="BQ8" s="420"/>
      <c r="BR8" s="420"/>
      <c r="BS8" s="420"/>
      <c r="BT8" s="420"/>
      <c r="BU8" s="421"/>
      <c r="BV8" s="419">
        <v>2276776</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0.76</v>
      </c>
      <c r="CU8" s="523"/>
      <c r="CV8" s="523"/>
      <c r="CW8" s="523"/>
      <c r="CX8" s="523"/>
      <c r="CY8" s="523"/>
      <c r="CZ8" s="523"/>
      <c r="DA8" s="524"/>
      <c r="DB8" s="522">
        <v>0.75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113647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143396</v>
      </c>
      <c r="BO9" s="420"/>
      <c r="BP9" s="420"/>
      <c r="BQ9" s="420"/>
      <c r="BR9" s="420"/>
      <c r="BS9" s="420"/>
      <c r="BT9" s="420"/>
      <c r="BU9" s="421"/>
      <c r="BV9" s="419">
        <v>-74311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11.9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113679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1202063</v>
      </c>
      <c r="BO10" s="420"/>
      <c r="BP10" s="420"/>
      <c r="BQ10" s="420"/>
      <c r="BR10" s="420"/>
      <c r="BS10" s="420"/>
      <c r="BT10" s="420"/>
      <c r="BU10" s="421"/>
      <c r="BV10" s="419">
        <v>1200057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110878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927925</v>
      </c>
      <c r="BO12" s="420"/>
      <c r="BP12" s="420"/>
      <c r="BQ12" s="420"/>
      <c r="BR12" s="420"/>
      <c r="BS12" s="420"/>
      <c r="BT12" s="420"/>
      <c r="BU12" s="421"/>
      <c r="BV12" s="419">
        <v>1291661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107004</v>
      </c>
      <c r="S13" s="507"/>
      <c r="T13" s="507"/>
      <c r="U13" s="507"/>
      <c r="V13" s="508"/>
      <c r="W13" s="509" t="s">
        <v>131</v>
      </c>
      <c r="X13" s="405"/>
      <c r="Y13" s="405"/>
      <c r="Z13" s="405"/>
      <c r="AA13" s="405"/>
      <c r="AB13" s="406"/>
      <c r="AC13" s="372">
        <v>882</v>
      </c>
      <c r="AD13" s="373"/>
      <c r="AE13" s="373"/>
      <c r="AF13" s="373"/>
      <c r="AG13" s="374"/>
      <c r="AH13" s="372">
        <v>988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417534</v>
      </c>
      <c r="BO13" s="420"/>
      <c r="BP13" s="420"/>
      <c r="BQ13" s="420"/>
      <c r="BR13" s="420"/>
      <c r="BS13" s="420"/>
      <c r="BT13" s="420"/>
      <c r="BU13" s="421"/>
      <c r="BV13" s="419">
        <v>-165915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9.1999999999999993</v>
      </c>
      <c r="CU13" s="417"/>
      <c r="CV13" s="417"/>
      <c r="CW13" s="417"/>
      <c r="CX13" s="417"/>
      <c r="CY13" s="417"/>
      <c r="CZ13" s="417"/>
      <c r="DA13" s="418"/>
      <c r="DB13" s="416">
        <v>7.6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111118</v>
      </c>
      <c r="S14" s="507"/>
      <c r="T14" s="507"/>
      <c r="U14" s="507"/>
      <c r="V14" s="508"/>
      <c r="W14" s="510"/>
      <c r="X14" s="408"/>
      <c r="Y14" s="408"/>
      <c r="Z14" s="408"/>
      <c r="AA14" s="408"/>
      <c r="AB14" s="409"/>
      <c r="AC14" s="499">
        <v>1.6</v>
      </c>
      <c r="AD14" s="500"/>
      <c r="AE14" s="500"/>
      <c r="AF14" s="500"/>
      <c r="AG14" s="501"/>
      <c r="AH14" s="499">
        <v>1.9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53.5</v>
      </c>
      <c r="CU14" s="517"/>
      <c r="CV14" s="517"/>
      <c r="CW14" s="517"/>
      <c r="CX14" s="517"/>
      <c r="CY14" s="517"/>
      <c r="CZ14" s="517"/>
      <c r="DA14" s="518"/>
      <c r="DB14" s="516">
        <v>59</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107603</v>
      </c>
      <c r="S15" s="507"/>
      <c r="T15" s="507"/>
      <c r="U15" s="507"/>
      <c r="V15" s="508"/>
      <c r="W15" s="509" t="s">
        <v>137</v>
      </c>
      <c r="X15" s="405"/>
      <c r="Y15" s="405"/>
      <c r="Z15" s="405"/>
      <c r="AA15" s="405"/>
      <c r="AB15" s="406"/>
      <c r="AC15" s="372">
        <v>18526</v>
      </c>
      <c r="AD15" s="373"/>
      <c r="AE15" s="373"/>
      <c r="AF15" s="373"/>
      <c r="AG15" s="374"/>
      <c r="AH15" s="372">
        <v>18802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17163590</v>
      </c>
      <c r="BO15" s="449"/>
      <c r="BP15" s="449"/>
      <c r="BQ15" s="449"/>
      <c r="BR15" s="449"/>
      <c r="BS15" s="449"/>
      <c r="BT15" s="449"/>
      <c r="BU15" s="450"/>
      <c r="BV15" s="448">
        <v>16477863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35.200000000000003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22208343</v>
      </c>
      <c r="BO16" s="420"/>
      <c r="BP16" s="420"/>
      <c r="BQ16" s="420"/>
      <c r="BR16" s="420"/>
      <c r="BS16" s="420"/>
      <c r="BT16" s="420"/>
      <c r="BU16" s="421"/>
      <c r="BV16" s="419">
        <v>21584367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34325</v>
      </c>
      <c r="AD17" s="373"/>
      <c r="AE17" s="373"/>
      <c r="AF17" s="373"/>
      <c r="AG17" s="374"/>
      <c r="AH17" s="372">
        <v>33569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21895264</v>
      </c>
      <c r="BO17" s="420"/>
      <c r="BP17" s="420"/>
      <c r="BQ17" s="420"/>
      <c r="BR17" s="420"/>
      <c r="BS17" s="420"/>
      <c r="BT17" s="420"/>
      <c r="BU17" s="421"/>
      <c r="BV17" s="419">
        <v>20976355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196.87</v>
      </c>
      <c r="M18" s="472"/>
      <c r="N18" s="472"/>
      <c r="O18" s="472"/>
      <c r="P18" s="472"/>
      <c r="Q18" s="472"/>
      <c r="R18" s="473"/>
      <c r="S18" s="473"/>
      <c r="T18" s="473"/>
      <c r="U18" s="473"/>
      <c r="V18" s="474"/>
      <c r="W18" s="490"/>
      <c r="X18" s="491"/>
      <c r="Y18" s="491"/>
      <c r="Z18" s="491"/>
      <c r="AA18" s="491"/>
      <c r="AB18" s="515"/>
      <c r="AC18" s="389">
        <v>63.9</v>
      </c>
      <c r="AD18" s="390"/>
      <c r="AE18" s="390"/>
      <c r="AF18" s="390"/>
      <c r="AG18" s="475"/>
      <c r="AH18" s="389">
        <v>62.9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27594375</v>
      </c>
      <c r="BO18" s="420"/>
      <c r="BP18" s="420"/>
      <c r="BQ18" s="420"/>
      <c r="BR18" s="420"/>
      <c r="BS18" s="420"/>
      <c r="BT18" s="420"/>
      <c r="BU18" s="421"/>
      <c r="BV18" s="419">
        <v>26340642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577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35863747</v>
      </c>
      <c r="BO19" s="420"/>
      <c r="BP19" s="420"/>
      <c r="BQ19" s="420"/>
      <c r="BR19" s="420"/>
      <c r="BS19" s="420"/>
      <c r="BT19" s="420"/>
      <c r="BU19" s="421"/>
      <c r="BV19" s="419">
        <v>35031030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48212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51270345</v>
      </c>
      <c r="BO22" s="449"/>
      <c r="BP22" s="449"/>
      <c r="BQ22" s="449"/>
      <c r="BR22" s="449"/>
      <c r="BS22" s="449"/>
      <c r="BT22" s="449"/>
      <c r="BU22" s="450"/>
      <c r="BV22" s="448">
        <v>53078298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16432633</v>
      </c>
      <c r="BO23" s="420"/>
      <c r="BP23" s="420"/>
      <c r="BQ23" s="420"/>
      <c r="BR23" s="420"/>
      <c r="BS23" s="420"/>
      <c r="BT23" s="420"/>
      <c r="BU23" s="421"/>
      <c r="BV23" s="419">
        <v>17641136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9250</v>
      </c>
      <c r="R24" s="373"/>
      <c r="S24" s="373"/>
      <c r="T24" s="373"/>
      <c r="U24" s="373"/>
      <c r="V24" s="374"/>
      <c r="W24" s="462"/>
      <c r="X24" s="399"/>
      <c r="Y24" s="400"/>
      <c r="Z24" s="375" t="s">
        <v>162</v>
      </c>
      <c r="AA24" s="376"/>
      <c r="AB24" s="376"/>
      <c r="AC24" s="376"/>
      <c r="AD24" s="376"/>
      <c r="AE24" s="376"/>
      <c r="AF24" s="376"/>
      <c r="AG24" s="377"/>
      <c r="AH24" s="372">
        <v>845</v>
      </c>
      <c r="AI24" s="373"/>
      <c r="AJ24" s="373"/>
      <c r="AK24" s="373"/>
      <c r="AL24" s="374"/>
      <c r="AM24" s="372">
        <v>2540915</v>
      </c>
      <c r="AN24" s="373"/>
      <c r="AO24" s="373"/>
      <c r="AP24" s="373"/>
      <c r="AQ24" s="373"/>
      <c r="AR24" s="374"/>
      <c r="AS24" s="372">
        <v>3007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34086582</v>
      </c>
      <c r="BO24" s="420"/>
      <c r="BP24" s="420"/>
      <c r="BQ24" s="420"/>
      <c r="BR24" s="420"/>
      <c r="BS24" s="420"/>
      <c r="BT24" s="420"/>
      <c r="BU24" s="421"/>
      <c r="BV24" s="419">
        <v>34318027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7700</v>
      </c>
      <c r="R25" s="373"/>
      <c r="S25" s="373"/>
      <c r="T25" s="373"/>
      <c r="U25" s="373"/>
      <c r="V25" s="374"/>
      <c r="W25" s="462"/>
      <c r="X25" s="399"/>
      <c r="Y25" s="400"/>
      <c r="Z25" s="375" t="s">
        <v>165</v>
      </c>
      <c r="AA25" s="376"/>
      <c r="AB25" s="376"/>
      <c r="AC25" s="376"/>
      <c r="AD25" s="376"/>
      <c r="AE25" s="376"/>
      <c r="AF25" s="376"/>
      <c r="AG25" s="377"/>
      <c r="AH25" s="372">
        <v>167</v>
      </c>
      <c r="AI25" s="373"/>
      <c r="AJ25" s="373"/>
      <c r="AK25" s="373"/>
      <c r="AL25" s="374"/>
      <c r="AM25" s="372">
        <v>490813</v>
      </c>
      <c r="AN25" s="373"/>
      <c r="AO25" s="373"/>
      <c r="AP25" s="373"/>
      <c r="AQ25" s="373"/>
      <c r="AR25" s="374"/>
      <c r="AS25" s="372">
        <v>2939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7954450</v>
      </c>
      <c r="BO25" s="449"/>
      <c r="BP25" s="449"/>
      <c r="BQ25" s="449"/>
      <c r="BR25" s="449"/>
      <c r="BS25" s="449"/>
      <c r="BT25" s="449"/>
      <c r="BU25" s="450"/>
      <c r="BV25" s="448">
        <v>8910272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7050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55488</v>
      </c>
      <c r="AN26" s="373"/>
      <c r="AO26" s="373"/>
      <c r="AP26" s="373"/>
      <c r="AQ26" s="373"/>
      <c r="AR26" s="374"/>
      <c r="AS26" s="372">
        <v>3264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5340</v>
      </c>
      <c r="R27" s="373"/>
      <c r="S27" s="373"/>
      <c r="T27" s="373"/>
      <c r="U27" s="373"/>
      <c r="V27" s="374"/>
      <c r="W27" s="462"/>
      <c r="X27" s="399"/>
      <c r="Y27" s="400"/>
      <c r="Z27" s="375" t="s">
        <v>171</v>
      </c>
      <c r="AA27" s="376"/>
      <c r="AB27" s="376"/>
      <c r="AC27" s="376"/>
      <c r="AD27" s="376"/>
      <c r="AE27" s="376"/>
      <c r="AF27" s="376"/>
      <c r="AG27" s="377"/>
      <c r="AH27" s="372">
        <v>81</v>
      </c>
      <c r="AI27" s="373"/>
      <c r="AJ27" s="373"/>
      <c r="AK27" s="373"/>
      <c r="AL27" s="374"/>
      <c r="AM27" s="372">
        <v>274708</v>
      </c>
      <c r="AN27" s="373"/>
      <c r="AO27" s="373"/>
      <c r="AP27" s="373"/>
      <c r="AQ27" s="373"/>
      <c r="AR27" s="374"/>
      <c r="AS27" s="372">
        <v>3391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1163943</v>
      </c>
      <c r="BO27" s="454"/>
      <c r="BP27" s="454"/>
      <c r="BQ27" s="454"/>
      <c r="BR27" s="454"/>
      <c r="BS27" s="454"/>
      <c r="BT27" s="454"/>
      <c r="BU27" s="455"/>
      <c r="BV27" s="453">
        <v>1163943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4540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3343111</v>
      </c>
      <c r="BO28" s="449"/>
      <c r="BP28" s="449"/>
      <c r="BQ28" s="449"/>
      <c r="BR28" s="449"/>
      <c r="BS28" s="449"/>
      <c r="BT28" s="449"/>
      <c r="BU28" s="450"/>
      <c r="BV28" s="448">
        <v>3068973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22</v>
      </c>
      <c r="M29" s="373"/>
      <c r="N29" s="373"/>
      <c r="O29" s="373"/>
      <c r="P29" s="374"/>
      <c r="Q29" s="372">
        <v>4050</v>
      </c>
      <c r="R29" s="373"/>
      <c r="S29" s="373"/>
      <c r="T29" s="373"/>
      <c r="U29" s="373"/>
      <c r="V29" s="374"/>
      <c r="W29" s="463"/>
      <c r="X29" s="464"/>
      <c r="Y29" s="465"/>
      <c r="Z29" s="375" t="s">
        <v>177</v>
      </c>
      <c r="AA29" s="376"/>
      <c r="AB29" s="376"/>
      <c r="AC29" s="376"/>
      <c r="AD29" s="376"/>
      <c r="AE29" s="376"/>
      <c r="AF29" s="376"/>
      <c r="AG29" s="377"/>
      <c r="AH29" s="372">
        <v>926</v>
      </c>
      <c r="AI29" s="373"/>
      <c r="AJ29" s="373"/>
      <c r="AK29" s="373"/>
      <c r="AL29" s="374"/>
      <c r="AM29" s="372">
        <v>2815623</v>
      </c>
      <c r="AN29" s="373"/>
      <c r="AO29" s="373"/>
      <c r="AP29" s="373"/>
      <c r="AQ29" s="373"/>
      <c r="AR29" s="374"/>
      <c r="AS29" s="372">
        <v>3041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657902</v>
      </c>
      <c r="BO29" s="420"/>
      <c r="BP29" s="420"/>
      <c r="BQ29" s="420"/>
      <c r="BR29" s="420"/>
      <c r="BS29" s="420"/>
      <c r="BT29" s="420"/>
      <c r="BU29" s="421"/>
      <c r="BV29" s="419">
        <v>487978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4404309</v>
      </c>
      <c r="BO30" s="454"/>
      <c r="BP30" s="454"/>
      <c r="BQ30" s="454"/>
      <c r="BR30" s="454"/>
      <c r="BS30" s="454"/>
      <c r="BT30" s="454"/>
      <c r="BU30" s="455"/>
      <c r="BV30" s="453">
        <v>3987732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農業集落排水事業特別会計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彦根愛知犬上広域行政組合（一般会計）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彦根市事業公社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休日急病診療所事業特別会計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彦根市犬上郡営林組合（一般会計）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彦根総合地方卸売市場</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彦根市米原市山林組合（一般会計）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四番町スクエア</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滋賀県市町村職員研修センター（一般会計）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滋賀県後期高齢者医療広域連合（一般会計）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滋賀県後期高齢者医療広域連合（後期高齢者医療特別会計）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大滝山林組合（一般会計）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大滝山林組合（高取山森林空間利活用特別会計）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MT5rL8frMJY4OVFWIE1oOi0HMOXIDhJRT/+qcd7f3uzVQNqYfXm9jDB/bDR2mqwODdWw3Hs0jlMV3zk9Wbio3A==" saltValue="pRrjAFvkXnMW6Ek2w/sM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11.61</v>
      </c>
      <c r="G34" s="33">
        <v>17.03</v>
      </c>
      <c r="H34" s="33">
        <v>22.66</v>
      </c>
      <c r="I34" s="33">
        <v>22.95</v>
      </c>
      <c r="J34" s="34">
        <v>19.07</v>
      </c>
      <c r="K34" s="22"/>
      <c r="L34" s="22"/>
      <c r="M34" s="22"/>
      <c r="N34" s="22"/>
      <c r="O34" s="22"/>
      <c r="P34" s="22"/>
    </row>
    <row r="35" spans="1:16" ht="39" customHeight="1" x14ac:dyDescent="0.2">
      <c r="A35" s="22"/>
      <c r="B35" s="35"/>
      <c r="C35" s="1145" t="s">
        <v>536</v>
      </c>
      <c r="D35" s="1146"/>
      <c r="E35" s="1147"/>
      <c r="F35" s="36">
        <v>15.29</v>
      </c>
      <c r="G35" s="37">
        <v>14.19</v>
      </c>
      <c r="H35" s="37">
        <v>14.4</v>
      </c>
      <c r="I35" s="37">
        <v>14.42</v>
      </c>
      <c r="J35" s="38">
        <v>13.76</v>
      </c>
      <c r="K35" s="22"/>
      <c r="L35" s="22"/>
      <c r="M35" s="22"/>
      <c r="N35" s="22"/>
      <c r="O35" s="22"/>
      <c r="P35" s="22"/>
    </row>
    <row r="36" spans="1:16" ht="39" customHeight="1" x14ac:dyDescent="0.2">
      <c r="A36" s="22"/>
      <c r="B36" s="35"/>
      <c r="C36" s="1145" t="s">
        <v>537</v>
      </c>
      <c r="D36" s="1146"/>
      <c r="E36" s="1147"/>
      <c r="F36" s="36">
        <v>2.62</v>
      </c>
      <c r="G36" s="37">
        <v>8.44</v>
      </c>
      <c r="H36" s="37">
        <v>8.9600000000000009</v>
      </c>
      <c r="I36" s="37">
        <v>8.5399999999999991</v>
      </c>
      <c r="J36" s="38">
        <v>8.92</v>
      </c>
      <c r="K36" s="22"/>
      <c r="L36" s="22"/>
      <c r="M36" s="22"/>
      <c r="N36" s="22"/>
      <c r="O36" s="22"/>
      <c r="P36" s="22"/>
    </row>
    <row r="37" spans="1:16" ht="39" customHeight="1" x14ac:dyDescent="0.2">
      <c r="A37" s="22"/>
      <c r="B37" s="35"/>
      <c r="C37" s="1145" t="s">
        <v>538</v>
      </c>
      <c r="D37" s="1146"/>
      <c r="E37" s="1147"/>
      <c r="F37" s="36">
        <v>2.5</v>
      </c>
      <c r="G37" s="37">
        <v>3.24</v>
      </c>
      <c r="H37" s="37">
        <v>3.99</v>
      </c>
      <c r="I37" s="37">
        <v>4.63</v>
      </c>
      <c r="J37" s="38">
        <v>4.95</v>
      </c>
      <c r="K37" s="22"/>
      <c r="L37" s="22"/>
      <c r="M37" s="22"/>
      <c r="N37" s="22"/>
      <c r="O37" s="22"/>
      <c r="P37" s="22"/>
    </row>
    <row r="38" spans="1:16" ht="39" customHeight="1" x14ac:dyDescent="0.2">
      <c r="A38" s="22"/>
      <c r="B38" s="35"/>
      <c r="C38" s="1145" t="s">
        <v>539</v>
      </c>
      <c r="D38" s="1146"/>
      <c r="E38" s="1147"/>
      <c r="F38" s="36">
        <v>0.12</v>
      </c>
      <c r="G38" s="37">
        <v>0.43</v>
      </c>
      <c r="H38" s="37">
        <v>0.18</v>
      </c>
      <c r="I38" s="37">
        <v>0.14000000000000001</v>
      </c>
      <c r="J38" s="38">
        <v>0.24</v>
      </c>
      <c r="K38" s="22"/>
      <c r="L38" s="22"/>
      <c r="M38" s="22"/>
      <c r="N38" s="22"/>
      <c r="O38" s="22"/>
      <c r="P38" s="22"/>
    </row>
    <row r="39" spans="1:16" ht="39" customHeight="1" x14ac:dyDescent="0.2">
      <c r="A39" s="22"/>
      <c r="B39" s="35"/>
      <c r="C39" s="1145" t="s">
        <v>540</v>
      </c>
      <c r="D39" s="1146"/>
      <c r="E39" s="1147"/>
      <c r="F39" s="36">
        <v>0.08</v>
      </c>
      <c r="G39" s="37">
        <v>7.0000000000000007E-2</v>
      </c>
      <c r="H39" s="37">
        <v>0.09</v>
      </c>
      <c r="I39" s="37">
        <v>0.1</v>
      </c>
      <c r="J39" s="38">
        <v>0.13</v>
      </c>
      <c r="K39" s="22"/>
      <c r="L39" s="22"/>
      <c r="M39" s="22"/>
      <c r="N39" s="22"/>
      <c r="O39" s="22"/>
      <c r="P39" s="22"/>
    </row>
    <row r="40" spans="1:16" ht="39" customHeight="1" x14ac:dyDescent="0.2">
      <c r="A40" s="22"/>
      <c r="B40" s="35"/>
      <c r="C40" s="1145" t="s">
        <v>541</v>
      </c>
      <c r="D40" s="1146"/>
      <c r="E40" s="1147"/>
      <c r="F40" s="36">
        <v>0</v>
      </c>
      <c r="G40" s="37">
        <v>0.28000000000000003</v>
      </c>
      <c r="H40" s="37">
        <v>0.41</v>
      </c>
      <c r="I40" s="37">
        <v>0.04</v>
      </c>
      <c r="J40" s="38">
        <v>0.12</v>
      </c>
      <c r="K40" s="22"/>
      <c r="L40" s="22"/>
      <c r="M40" s="22"/>
      <c r="N40" s="22"/>
      <c r="O40" s="22"/>
      <c r="P40" s="22"/>
    </row>
    <row r="41" spans="1:16" ht="39" customHeight="1" x14ac:dyDescent="0.2">
      <c r="A41" s="22"/>
      <c r="B41" s="35"/>
      <c r="C41" s="1145" t="s">
        <v>542</v>
      </c>
      <c r="D41" s="1146"/>
      <c r="E41" s="1147"/>
      <c r="F41" s="36">
        <v>0</v>
      </c>
      <c r="G41" s="37">
        <v>0</v>
      </c>
      <c r="H41" s="37">
        <v>0.13</v>
      </c>
      <c r="I41" s="37">
        <v>0.08</v>
      </c>
      <c r="J41" s="38">
        <v>0.01</v>
      </c>
      <c r="K41" s="22"/>
      <c r="L41" s="22"/>
      <c r="M41" s="22"/>
      <c r="N41" s="22"/>
      <c r="O41" s="22"/>
      <c r="P41" s="22"/>
    </row>
    <row r="42" spans="1:16" ht="39" customHeight="1" x14ac:dyDescent="0.2">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544</v>
      </c>
      <c r="D43" s="1149"/>
      <c r="E43" s="1150"/>
      <c r="F43" s="41">
        <v>0</v>
      </c>
      <c r="G43" s="42">
        <v>0</v>
      </c>
      <c r="H43" s="42">
        <v>0</v>
      </c>
      <c r="I43" s="42">
        <v>0.05</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Hw7v5zWTH9Bpo7MZMKQuvnhRofP02AA/YbUK52+8wLkNombQpqGaD0n5TxX+Ui5Vwwh0yX6eT/lcbYXdCuP2qg==" saltValue="rPYgMi7femlnSDzrd2th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55" zoomScaleNormal="55" zoomScaleSheetLayoutView="55" workbookViewId="0">
      <selection activeCell="O61" sqref="O6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3491</v>
      </c>
      <c r="L45" s="60">
        <v>3687</v>
      </c>
      <c r="M45" s="60">
        <v>3883</v>
      </c>
      <c r="N45" s="60">
        <v>4221</v>
      </c>
      <c r="O45" s="61">
        <v>4610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2938</v>
      </c>
      <c r="L48" s="64">
        <v>2753</v>
      </c>
      <c r="M48" s="64">
        <v>2918</v>
      </c>
      <c r="N48" s="64">
        <v>2850</v>
      </c>
      <c r="O48" s="65">
        <v>2804</v>
      </c>
      <c r="P48" s="48"/>
      <c r="Q48" s="48"/>
      <c r="R48" s="48"/>
      <c r="S48" s="48"/>
      <c r="T48" s="48"/>
      <c r="U48" s="48"/>
    </row>
    <row r="49" spans="1:21" ht="30.75" customHeight="1" x14ac:dyDescent="0.2">
      <c r="A49" s="48"/>
      <c r="B49" s="1178"/>
      <c r="C49" s="1179"/>
      <c r="D49" s="62"/>
      <c r="E49" s="1155" t="s">
        <v>14</v>
      </c>
      <c r="F49" s="1155"/>
      <c r="G49" s="1155"/>
      <c r="H49" s="1155"/>
      <c r="I49" s="1155"/>
      <c r="J49" s="1156"/>
      <c r="K49" s="63">
        <v>1</v>
      </c>
      <c r="L49" s="64">
        <v>0</v>
      </c>
      <c r="M49" s="64">
        <v>0</v>
      </c>
      <c r="N49" s="64">
        <v>0</v>
      </c>
      <c r="O49" s="65">
        <v>0</v>
      </c>
      <c r="P49" s="48"/>
      <c r="Q49" s="48"/>
      <c r="R49" s="48"/>
      <c r="S49" s="48"/>
      <c r="T49" s="48"/>
      <c r="U49" s="48"/>
    </row>
    <row r="50" spans="1:21" ht="30.75" customHeight="1" x14ac:dyDescent="0.2">
      <c r="A50" s="48"/>
      <c r="B50" s="1178"/>
      <c r="C50" s="1179"/>
      <c r="D50" s="62"/>
      <c r="E50" s="1155" t="s">
        <v>15</v>
      </c>
      <c r="F50" s="1155"/>
      <c r="G50" s="1155"/>
      <c r="H50" s="1155"/>
      <c r="I50" s="1155"/>
      <c r="J50" s="1156"/>
      <c r="K50" s="63">
        <v>2</v>
      </c>
      <c r="L50" s="64">
        <v>2</v>
      </c>
      <c r="M50" s="64" t="s">
        <v>490</v>
      </c>
      <c r="N50" s="64" t="s">
        <v>490</v>
      </c>
      <c r="O50" s="65" t="s">
        <v>490</v>
      </c>
      <c r="P50" s="48"/>
      <c r="Q50" s="48"/>
      <c r="R50" s="48"/>
      <c r="S50" s="48"/>
      <c r="T50" s="48"/>
      <c r="U50" s="48"/>
    </row>
    <row r="51" spans="1:21" ht="30.75" customHeight="1" x14ac:dyDescent="0.2">
      <c r="A51" s="48"/>
      <c r="B51" s="1180"/>
      <c r="C51" s="1181"/>
      <c r="D51" s="66"/>
      <c r="E51" s="1155" t="s">
        <v>16</v>
      </c>
      <c r="F51" s="1155"/>
      <c r="G51" s="1155"/>
      <c r="H51" s="1155"/>
      <c r="I51" s="1155"/>
      <c r="J51" s="1156"/>
      <c r="K51" s="63">
        <v>4</v>
      </c>
      <c r="L51" s="64" t="s">
        <v>490</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5069</v>
      </c>
      <c r="L52" s="64">
        <v>5019</v>
      </c>
      <c r="M52" s="64">
        <v>4999</v>
      </c>
      <c r="N52" s="64">
        <v>5197</v>
      </c>
      <c r="O52" s="65">
        <v>4836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1367</v>
      </c>
      <c r="L53" s="69">
        <v>1423</v>
      </c>
      <c r="M53" s="69">
        <v>1802</v>
      </c>
      <c r="N53" s="69">
        <v>1874</v>
      </c>
      <c r="O53" s="70">
        <v>2578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550</v>
      </c>
      <c r="L58" s="84" t="s">
        <v>550</v>
      </c>
      <c r="M58" s="84" t="s">
        <v>550</v>
      </c>
      <c r="N58" s="84" t="s">
        <v>550</v>
      </c>
      <c r="O58" s="85" t="s">
        <v>550</v>
      </c>
    </row>
    <row r="59" spans="1:21" ht="31.5" customHeight="1" x14ac:dyDescent="0.2">
      <c r="B59" s="1163"/>
      <c r="C59" s="1164"/>
      <c r="D59" s="1170" t="s">
        <v>26</v>
      </c>
      <c r="E59" s="1171"/>
      <c r="F59" s="1171"/>
      <c r="G59" s="1171"/>
      <c r="H59" s="1171"/>
      <c r="I59" s="1171"/>
      <c r="J59" s="1172"/>
      <c r="K59" s="86" t="s">
        <v>550</v>
      </c>
      <c r="L59" s="87" t="s">
        <v>550</v>
      </c>
      <c r="M59" s="87" t="s">
        <v>550</v>
      </c>
      <c r="N59" s="87" t="s">
        <v>550</v>
      </c>
      <c r="O59" s="88" t="s">
        <v>550</v>
      </c>
    </row>
    <row r="60" spans="1:21" ht="31.5" customHeight="1" thickBot="1" x14ac:dyDescent="0.25">
      <c r="B60" s="1165"/>
      <c r="C60" s="1166"/>
      <c r="D60" s="1173" t="s">
        <v>27</v>
      </c>
      <c r="E60" s="1174"/>
      <c r="F60" s="1174"/>
      <c r="G60" s="1174"/>
      <c r="H60" s="1174"/>
      <c r="I60" s="1174"/>
      <c r="J60" s="1175"/>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row r="69" s="49" customFormat="1" ht="12.65" hidden="1" customHeight="1" x14ac:dyDescent="0.2"/>
  </sheetData>
  <sheetProtection algorithmName="SHA-512" hashValue="0xiiyzmQm41iKsbTCIsSQBSfZUajTfTPy4wGK84BYZiUJe6LsH+EssJTmWzGi6QxJPviBNNBGVqtLcq4fbLt6g==" saltValue="cHtyly1BYKe1eLGPz5VW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43">
        <v>47728</v>
      </c>
      <c r="J41" s="344">
        <v>51504</v>
      </c>
      <c r="K41" s="344">
        <v>53708</v>
      </c>
      <c r="L41" s="344">
        <v>53078</v>
      </c>
      <c r="M41" s="345">
        <v>51270</v>
      </c>
    </row>
    <row r="42" spans="2:13" ht="27.75" customHeight="1" x14ac:dyDescent="0.2">
      <c r="B42" s="1186"/>
      <c r="C42" s="1187"/>
      <c r="D42" s="106"/>
      <c r="E42" s="1190" t="s">
        <v>32</v>
      </c>
      <c r="F42" s="1190"/>
      <c r="G42" s="1190"/>
      <c r="H42" s="1191"/>
      <c r="I42" s="346">
        <v>2</v>
      </c>
      <c r="J42" s="347" t="s">
        <v>490</v>
      </c>
      <c r="K42" s="347" t="s">
        <v>490</v>
      </c>
      <c r="L42" s="347" t="s">
        <v>490</v>
      </c>
      <c r="M42" s="348" t="s">
        <v>490</v>
      </c>
    </row>
    <row r="43" spans="2:13" ht="27.75" customHeight="1" x14ac:dyDescent="0.2">
      <c r="B43" s="1186"/>
      <c r="C43" s="1187"/>
      <c r="D43" s="106"/>
      <c r="E43" s="1190" t="s">
        <v>33</v>
      </c>
      <c r="F43" s="1190"/>
      <c r="G43" s="1190"/>
      <c r="H43" s="1191"/>
      <c r="I43" s="346">
        <v>32505</v>
      </c>
      <c r="J43" s="347">
        <v>28998</v>
      </c>
      <c r="K43" s="347">
        <v>28185</v>
      </c>
      <c r="L43" s="347">
        <v>27392</v>
      </c>
      <c r="M43" s="348">
        <v>27118</v>
      </c>
    </row>
    <row r="44" spans="2:13" ht="27.75" customHeight="1" x14ac:dyDescent="0.2">
      <c r="B44" s="1186"/>
      <c r="C44" s="1187"/>
      <c r="D44" s="106"/>
      <c r="E44" s="1190" t="s">
        <v>34</v>
      </c>
      <c r="F44" s="1190"/>
      <c r="G44" s="1190"/>
      <c r="H44" s="1191"/>
      <c r="I44" s="346">
        <v>1</v>
      </c>
      <c r="J44" s="347">
        <v>1</v>
      </c>
      <c r="K44" s="347">
        <v>0</v>
      </c>
      <c r="L44" s="347">
        <v>0</v>
      </c>
      <c r="M44" s="348" t="s">
        <v>490</v>
      </c>
    </row>
    <row r="45" spans="2:13" ht="27.75" customHeight="1" x14ac:dyDescent="0.2">
      <c r="B45" s="1186"/>
      <c r="C45" s="1187"/>
      <c r="D45" s="106"/>
      <c r="E45" s="1190" t="s">
        <v>35</v>
      </c>
      <c r="F45" s="1190"/>
      <c r="G45" s="1190"/>
      <c r="H45" s="1191"/>
      <c r="I45" s="346">
        <v>5005</v>
      </c>
      <c r="J45" s="347">
        <v>4979</v>
      </c>
      <c r="K45" s="347">
        <v>5004</v>
      </c>
      <c r="L45" s="347">
        <v>5397</v>
      </c>
      <c r="M45" s="348">
        <v>5324</v>
      </c>
    </row>
    <row r="46" spans="2:13" ht="27.75" customHeight="1" x14ac:dyDescent="0.2">
      <c r="B46" s="1186"/>
      <c r="C46" s="1187"/>
      <c r="D46" s="107"/>
      <c r="E46" s="1190" t="s">
        <v>36</v>
      </c>
      <c r="F46" s="1190"/>
      <c r="G46" s="1190"/>
      <c r="H46" s="1191"/>
      <c r="I46" s="346" t="s">
        <v>490</v>
      </c>
      <c r="J46" s="347" t="s">
        <v>490</v>
      </c>
      <c r="K46" s="347" t="s">
        <v>490</v>
      </c>
      <c r="L46" s="347" t="s">
        <v>490</v>
      </c>
      <c r="M46" s="348" t="s">
        <v>490</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8019</v>
      </c>
      <c r="J50" s="347">
        <v>8692</v>
      </c>
      <c r="K50" s="347">
        <v>9389</v>
      </c>
      <c r="L50" s="347">
        <v>9199</v>
      </c>
      <c r="M50" s="348">
        <v>9736</v>
      </c>
    </row>
    <row r="51" spans="2:13" ht="27.75" customHeight="1" x14ac:dyDescent="0.2">
      <c r="B51" s="1186"/>
      <c r="C51" s="1187"/>
      <c r="D51" s="106"/>
      <c r="E51" s="1190" t="s">
        <v>42</v>
      </c>
      <c r="F51" s="1190"/>
      <c r="G51" s="1190"/>
      <c r="H51" s="1191"/>
      <c r="I51" s="346">
        <v>12373</v>
      </c>
      <c r="J51" s="347">
        <v>11710</v>
      </c>
      <c r="K51" s="347">
        <v>11639</v>
      </c>
      <c r="L51" s="347">
        <v>11605</v>
      </c>
      <c r="M51" s="348">
        <v>11994</v>
      </c>
    </row>
    <row r="52" spans="2:13" ht="27.75" customHeight="1" x14ac:dyDescent="0.2">
      <c r="B52" s="1188"/>
      <c r="C52" s="1189"/>
      <c r="D52" s="106"/>
      <c r="E52" s="1190" t="s">
        <v>43</v>
      </c>
      <c r="F52" s="1190"/>
      <c r="G52" s="1190"/>
      <c r="H52" s="1191"/>
      <c r="I52" s="346">
        <v>54842</v>
      </c>
      <c r="J52" s="347">
        <v>54353</v>
      </c>
      <c r="K52" s="347">
        <v>53548</v>
      </c>
      <c r="L52" s="347">
        <v>51878</v>
      </c>
      <c r="M52" s="348">
        <v>49487</v>
      </c>
    </row>
    <row r="53" spans="2:13" ht="27.75" customHeight="1" thickBot="1" x14ac:dyDescent="0.25">
      <c r="B53" s="1192" t="s">
        <v>19</v>
      </c>
      <c r="C53" s="1193"/>
      <c r="D53" s="110"/>
      <c r="E53" s="1194" t="s">
        <v>44</v>
      </c>
      <c r="F53" s="1194"/>
      <c r="G53" s="1194"/>
      <c r="H53" s="1195"/>
      <c r="I53" s="349">
        <v>10006</v>
      </c>
      <c r="J53" s="350">
        <v>10727</v>
      </c>
      <c r="K53" s="350">
        <v>12321</v>
      </c>
      <c r="L53" s="350">
        <v>13185</v>
      </c>
      <c r="M53" s="351">
        <v>12494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lKAA6uEUd8tO0w1k+bcSlQ2RuOW/xONbLgAD4aH70TIlmrHz1jTIn/U7BtgXbJiNbUZCiU3J+93YR7xx2poP2Q==" saltValue="EHu27N9/WqmSON1mbRKy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F60" sqref="F6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352">
        <v>3161</v>
      </c>
      <c r="G55" s="352">
        <v>3069</v>
      </c>
      <c r="H55" s="353">
        <v>3343</v>
      </c>
    </row>
    <row r="56" spans="2:8" ht="52.5" customHeight="1" x14ac:dyDescent="0.2">
      <c r="B56" s="122"/>
      <c r="C56" s="1213" t="s">
        <v>47</v>
      </c>
      <c r="D56" s="1213"/>
      <c r="E56" s="1214"/>
      <c r="F56" s="354">
        <v>488</v>
      </c>
      <c r="G56" s="354">
        <v>488</v>
      </c>
      <c r="H56" s="355">
        <v>658</v>
      </c>
    </row>
    <row r="57" spans="2:8" ht="53.25" customHeight="1" x14ac:dyDescent="0.2">
      <c r="B57" s="122"/>
      <c r="C57" s="1215" t="s">
        <v>48</v>
      </c>
      <c r="D57" s="1215"/>
      <c r="E57" s="1216"/>
      <c r="F57" s="356">
        <v>3869</v>
      </c>
      <c r="G57" s="356">
        <v>3988</v>
      </c>
      <c r="H57" s="357">
        <v>4404</v>
      </c>
    </row>
    <row r="58" spans="2:8" ht="45.75" customHeight="1" x14ac:dyDescent="0.2">
      <c r="B58" s="123"/>
      <c r="C58" s="1203" t="s">
        <v>562</v>
      </c>
      <c r="D58" s="1204"/>
      <c r="E58" s="1205"/>
      <c r="F58" s="358">
        <v>1522</v>
      </c>
      <c r="G58" s="358">
        <v>1486</v>
      </c>
      <c r="H58" s="359">
        <v>1640</v>
      </c>
    </row>
    <row r="59" spans="2:8" ht="45.75" customHeight="1" x14ac:dyDescent="0.2">
      <c r="B59" s="123"/>
      <c r="C59" s="1203" t="s">
        <v>563</v>
      </c>
      <c r="D59" s="1204"/>
      <c r="E59" s="1205"/>
      <c r="F59" s="358">
        <v>485</v>
      </c>
      <c r="G59" s="358">
        <v>604</v>
      </c>
      <c r="H59" s="359">
        <v>619</v>
      </c>
    </row>
    <row r="60" spans="2:8" ht="45.75" customHeight="1" x14ac:dyDescent="0.2">
      <c r="B60" s="123"/>
      <c r="C60" s="1203" t="s">
        <v>564</v>
      </c>
      <c r="D60" s="1204"/>
      <c r="E60" s="1205"/>
      <c r="F60" s="358">
        <v>325</v>
      </c>
      <c r="G60" s="358">
        <v>348</v>
      </c>
      <c r="H60" s="359">
        <v>533</v>
      </c>
    </row>
    <row r="61" spans="2:8" ht="45.75" customHeight="1" x14ac:dyDescent="0.2">
      <c r="B61" s="123"/>
      <c r="C61" s="1203" t="s">
        <v>565</v>
      </c>
      <c r="D61" s="1204"/>
      <c r="E61" s="1205"/>
      <c r="F61" s="358">
        <v>396</v>
      </c>
      <c r="G61" s="358">
        <v>418</v>
      </c>
      <c r="H61" s="359">
        <v>507</v>
      </c>
    </row>
    <row r="62" spans="2:8" ht="45.75" customHeight="1" thickBot="1" x14ac:dyDescent="0.25">
      <c r="B62" s="124"/>
      <c r="C62" s="1206" t="s">
        <v>566</v>
      </c>
      <c r="D62" s="1207"/>
      <c r="E62" s="1208"/>
      <c r="F62" s="360">
        <v>251</v>
      </c>
      <c r="G62" s="360">
        <v>301</v>
      </c>
      <c r="H62" s="361">
        <v>302</v>
      </c>
    </row>
    <row r="63" spans="2:8" ht="52.5" customHeight="1" thickBot="1" x14ac:dyDescent="0.25">
      <c r="B63" s="125"/>
      <c r="C63" s="1209" t="s">
        <v>49</v>
      </c>
      <c r="D63" s="1209"/>
      <c r="E63" s="1210"/>
      <c r="F63" s="362">
        <v>7518</v>
      </c>
      <c r="G63" s="362">
        <v>7545</v>
      </c>
      <c r="H63" s="363">
        <v>8405</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StklHI4Ddl43xsPfOYuA+MBR63/Jog9MCL8E9gywcvOCQFrtsAQBOaX7W5Nbgte5sktlIBo338h0gfB7tE9fPQ==" saltValue="qHWePWt+gutkQ4A40RNn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87704</v>
      </c>
      <c r="E3" s="144"/>
      <c r="F3" s="145">
        <v>56416</v>
      </c>
      <c r="G3" s="146"/>
      <c r="H3" s="147"/>
    </row>
    <row r="4" spans="1:8" x14ac:dyDescent="0.2">
      <c r="A4" s="148"/>
      <c r="B4" s="149"/>
      <c r="C4" s="150"/>
      <c r="D4" s="151">
        <v>57550</v>
      </c>
      <c r="E4" s="152"/>
      <c r="F4" s="153">
        <v>32623</v>
      </c>
      <c r="G4" s="154"/>
      <c r="H4" s="155"/>
    </row>
    <row r="5" spans="1:8" x14ac:dyDescent="0.2">
      <c r="A5" s="136" t="s">
        <v>522</v>
      </c>
      <c r="B5" s="141"/>
      <c r="C5" s="142"/>
      <c r="D5" s="143">
        <v>67988</v>
      </c>
      <c r="E5" s="144"/>
      <c r="F5" s="145">
        <v>49217</v>
      </c>
      <c r="G5" s="146"/>
      <c r="H5" s="147"/>
    </row>
    <row r="6" spans="1:8" x14ac:dyDescent="0.2">
      <c r="A6" s="148"/>
      <c r="B6" s="149"/>
      <c r="C6" s="150"/>
      <c r="D6" s="151">
        <v>41202</v>
      </c>
      <c r="E6" s="152"/>
      <c r="F6" s="153">
        <v>27232</v>
      </c>
      <c r="G6" s="154"/>
      <c r="H6" s="155"/>
    </row>
    <row r="7" spans="1:8" x14ac:dyDescent="0.2">
      <c r="A7" s="136" t="s">
        <v>523</v>
      </c>
      <c r="B7" s="141"/>
      <c r="C7" s="142"/>
      <c r="D7" s="143">
        <v>69825</v>
      </c>
      <c r="E7" s="144"/>
      <c r="F7" s="145">
        <v>49211</v>
      </c>
      <c r="G7" s="146"/>
      <c r="H7" s="147"/>
    </row>
    <row r="8" spans="1:8" x14ac:dyDescent="0.2">
      <c r="A8" s="148"/>
      <c r="B8" s="149"/>
      <c r="C8" s="150"/>
      <c r="D8" s="151">
        <v>39583</v>
      </c>
      <c r="E8" s="152"/>
      <c r="F8" s="153">
        <v>28367</v>
      </c>
      <c r="G8" s="154"/>
      <c r="H8" s="155"/>
    </row>
    <row r="9" spans="1:8" x14ac:dyDescent="0.2">
      <c r="A9" s="136" t="s">
        <v>524</v>
      </c>
      <c r="B9" s="141"/>
      <c r="C9" s="142"/>
      <c r="D9" s="143">
        <v>50217</v>
      </c>
      <c r="E9" s="144"/>
      <c r="F9" s="145">
        <v>51738</v>
      </c>
      <c r="G9" s="146"/>
      <c r="H9" s="147"/>
    </row>
    <row r="10" spans="1:8" x14ac:dyDescent="0.2">
      <c r="A10" s="148"/>
      <c r="B10" s="149"/>
      <c r="C10" s="150"/>
      <c r="D10" s="151">
        <v>28919</v>
      </c>
      <c r="E10" s="152"/>
      <c r="F10" s="153">
        <v>30360</v>
      </c>
      <c r="G10" s="154"/>
      <c r="H10" s="155"/>
    </row>
    <row r="11" spans="1:8" x14ac:dyDescent="0.2">
      <c r="A11" s="136" t="s">
        <v>525</v>
      </c>
      <c r="B11" s="141"/>
      <c r="C11" s="142"/>
      <c r="D11" s="143">
        <v>35900</v>
      </c>
      <c r="E11" s="144"/>
      <c r="F11" s="145">
        <v>67158</v>
      </c>
      <c r="G11" s="146"/>
      <c r="H11" s="147"/>
    </row>
    <row r="12" spans="1:8" x14ac:dyDescent="0.2">
      <c r="A12" s="148"/>
      <c r="B12" s="149"/>
      <c r="C12" s="156"/>
      <c r="D12" s="151">
        <v>20007</v>
      </c>
      <c r="E12" s="152"/>
      <c r="F12" s="153">
        <v>42077</v>
      </c>
      <c r="G12" s="154"/>
      <c r="H12" s="155"/>
    </row>
    <row r="13" spans="1:8" x14ac:dyDescent="0.2">
      <c r="A13" s="136"/>
      <c r="B13" s="141"/>
      <c r="C13" s="157"/>
      <c r="D13" s="158">
        <v>62327</v>
      </c>
      <c r="E13" s="159"/>
      <c r="F13" s="160">
        <v>54748</v>
      </c>
      <c r="G13" s="161"/>
      <c r="H13" s="147"/>
    </row>
    <row r="14" spans="1:8" x14ac:dyDescent="0.2">
      <c r="A14" s="148"/>
      <c r="B14" s="149"/>
      <c r="C14" s="150"/>
      <c r="D14" s="151">
        <v>37452</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2.62</v>
      </c>
      <c r="C19" s="162">
        <f>ROUND(VALUE(SUBSTITUTE(実質収支比率等に係る経年分析!G$48,"▲","-")),2)</f>
        <v>8.4499999999999993</v>
      </c>
      <c r="D19" s="162">
        <f>ROUND(VALUE(SUBSTITUTE(実質収支比率等に係る経年分析!H$48,"▲","-")),2)</f>
        <v>9.1</v>
      </c>
      <c r="E19" s="162">
        <f>ROUND(VALUE(SUBSTITUTE(実質収支比率等に係る経年分析!I$48,"▲","-")),2)</f>
        <v>8.6300000000000008</v>
      </c>
      <c r="F19" s="162">
        <f>ROUND(VALUE(SUBSTITUTE(実質収支比率等に係る経年分析!J$48,"▲","-")),2)</f>
        <v>8.9499999999999993</v>
      </c>
    </row>
    <row r="20" spans="1:11" x14ac:dyDescent="0.2">
      <c r="A20" s="162" t="s">
        <v>53</v>
      </c>
      <c r="B20" s="162">
        <f>ROUND(VALUE(SUBSTITUTE(実質収支比率等に係る経年分析!F$47,"▲","-")),2)</f>
        <v>10.54</v>
      </c>
      <c r="C20" s="162">
        <f>ROUND(VALUE(SUBSTITUTE(実質収支比率等に係る経年分析!G$47,"▲","-")),2)</f>
        <v>10.19</v>
      </c>
      <c r="D20" s="162">
        <f>ROUND(VALUE(SUBSTITUTE(実質収支比率等に係る経年分析!H$47,"▲","-")),2)</f>
        <v>12.24</v>
      </c>
      <c r="E20" s="162">
        <f>ROUND(VALUE(SUBSTITUTE(実質収支比率等に係る経年分析!I$47,"▲","-")),2)</f>
        <v>11.63</v>
      </c>
      <c r="F20" s="162">
        <f>ROUND(VALUE(SUBSTITUTE(実質収支比率等に係る経年分析!J$47,"▲","-")),2)</f>
        <v>12.36</v>
      </c>
    </row>
    <row r="21" spans="1:11" x14ac:dyDescent="0.2">
      <c r="A21" s="162" t="s">
        <v>54</v>
      </c>
      <c r="B21" s="162">
        <f>IF(ISNUMBER(VALUE(SUBSTITUTE(実質収支比率等に係る経年分析!F$49,"▲","-"))),ROUND(VALUE(SUBSTITUTE(実質収支比率等に係る経年分析!F$49,"▲","-")),2),NA())</f>
        <v>-2.23</v>
      </c>
      <c r="C21" s="162">
        <f>IF(ISNUMBER(VALUE(SUBSTITUTE(実質収支比率等に係る経年分析!G$49,"▲","-"))),ROUND(VALUE(SUBSTITUTE(実質収支比率等に係る経年分析!G$49,"▲","-")),2),NA())</f>
        <v>6.11</v>
      </c>
      <c r="D21" s="162">
        <f>IF(ISNUMBER(VALUE(SUBSTITUTE(実質収支比率等に係る経年分析!H$49,"▲","-"))),ROUND(VALUE(SUBSTITUTE(実質収支比率等に係る経年分析!H$49,"▲","-")),2),NA())</f>
        <v>2.1</v>
      </c>
      <c r="E21" s="162">
        <f>IF(ISNUMBER(VALUE(SUBSTITUTE(実質収支比率等に係る経年分析!I$49,"▲","-"))),ROUND(VALUE(SUBSTITUTE(実質収支比率等に係る経年分析!I$49,"▲","-")),2),NA())</f>
        <v>-0.63</v>
      </c>
      <c r="F21" s="162">
        <f>IF(ISNUMBER(VALUE(SUBSTITUTE(実質収支比率等に係る経年分析!J$49,"▲","-"))),ROUND(VALUE(SUBSTITUTE(実質収支比率等に係る経年分析!J$49,"▲","-")),2),NA())</f>
        <v>1.54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休日急病診療所事業特別会計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2">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0.28000000000000003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0.14000000000000001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0.24</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4.63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4.95</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8.44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8.9600000000000009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8.5399999999999991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8.92</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14.19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14.42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13.76</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11.61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17.03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22.66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19.07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5069</v>
      </c>
      <c r="E42" s="164"/>
      <c r="F42" s="164"/>
      <c r="G42" s="164">
        <f>'実質公債費比率（分子）の構造'!L$52</f>
        <v>5019</v>
      </c>
      <c r="H42" s="164"/>
      <c r="I42" s="164"/>
      <c r="J42" s="164">
        <f>'実質公債費比率（分子）の構造'!M$52</f>
        <v>4999</v>
      </c>
      <c r="K42" s="164"/>
      <c r="L42" s="164"/>
      <c r="M42" s="164">
        <f>'実質公債費比率（分子）の構造'!N$52</f>
        <v>5197</v>
      </c>
      <c r="N42" s="164"/>
      <c r="O42" s="164"/>
      <c r="P42" s="164">
        <f>'実質公債費比率（分子）の構造'!O$52</f>
        <v>4836</v>
      </c>
    </row>
    <row r="43" spans="1:16" x14ac:dyDescent="0.2">
      <c r="A43" s="164" t="s">
        <v>16</v>
      </c>
      <c r="B43" s="164">
        <f>'実質公債費比率（分子）の構造'!K$51</f>
        <v>4</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f>'実質公債費比率（分子）の構造'!L$50</f>
        <v>2</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f>'実質公債費比率（分子）の構造'!O$49</f>
        <v>0</v>
      </c>
      <c r="O45" s="164"/>
      <c r="P45" s="164"/>
    </row>
    <row r="46" spans="1:16" x14ac:dyDescent="0.2">
      <c r="A46" s="164" t="s">
        <v>64</v>
      </c>
      <c r="B46" s="164">
        <f>'実質公債費比率（分子）の構造'!K$48</f>
        <v>2938</v>
      </c>
      <c r="C46" s="164"/>
      <c r="D46" s="164"/>
      <c r="E46" s="164">
        <f>'実質公債費比率（分子）の構造'!L$48</f>
        <v>2753</v>
      </c>
      <c r="F46" s="164"/>
      <c r="G46" s="164"/>
      <c r="H46" s="164">
        <f>'実質公債費比率（分子）の構造'!M$48</f>
        <v>2918</v>
      </c>
      <c r="I46" s="164"/>
      <c r="J46" s="164"/>
      <c r="K46" s="164">
        <f>'実質公債費比率（分子）の構造'!N$48</f>
        <v>2850</v>
      </c>
      <c r="L46" s="164"/>
      <c r="M46" s="164"/>
      <c r="N46" s="164">
        <f>'実質公債費比率（分子）の構造'!O$48</f>
        <v>2804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3491</v>
      </c>
      <c r="C49" s="164"/>
      <c r="D49" s="164"/>
      <c r="E49" s="164">
        <f>'実質公債費比率（分子）の構造'!L$45</f>
        <v>3687</v>
      </c>
      <c r="F49" s="164"/>
      <c r="G49" s="164"/>
      <c r="H49" s="164">
        <f>'実質公債費比率（分子）の構造'!M$45</f>
        <v>3883</v>
      </c>
      <c r="I49" s="164"/>
      <c r="J49" s="164"/>
      <c r="K49" s="164">
        <f>'実質公債費比率（分子）の構造'!N$45</f>
        <v>4221</v>
      </c>
      <c r="L49" s="164"/>
      <c r="M49" s="164"/>
      <c r="N49" s="164">
        <f>'実質公債費比率（分子）の構造'!O$45</f>
        <v>4610</v>
      </c>
      <c r="O49" s="164"/>
      <c r="P49" s="164"/>
    </row>
    <row r="50" spans="1:16" x14ac:dyDescent="0.2">
      <c r="A50" s="164" t="s">
        <v>67</v>
      </c>
      <c r="B50" s="164" t="e">
        <f>NA()</f>
        <v>#N/A</v>
      </c>
      <c r="C50" s="164">
        <f>IF(ISNUMBER('実質公債費比率（分子）の構造'!K$53),'実質公債費比率（分子）の構造'!K$53,NA())</f>
        <v>1367</v>
      </c>
      <c r="D50" s="164" t="e">
        <f>NA()</f>
        <v>#N/A</v>
      </c>
      <c r="E50" s="164" t="e">
        <f>NA()</f>
        <v>#N/A</v>
      </c>
      <c r="F50" s="164">
        <f>IF(ISNUMBER('実質公債費比率（分子）の構造'!L$53),'実質公債費比率（分子）の構造'!L$53,NA())</f>
        <v>1423</v>
      </c>
      <c r="G50" s="164" t="e">
        <f>NA()</f>
        <v>#N/A</v>
      </c>
      <c r="H50" s="164" t="e">
        <f>NA()</f>
        <v>#N/A</v>
      </c>
      <c r="I50" s="164">
        <f>IF(ISNUMBER('実質公債費比率（分子）の構造'!M$53),'実質公債費比率（分子）の構造'!M$53,NA())</f>
        <v>1802</v>
      </c>
      <c r="J50" s="164" t="e">
        <f>NA()</f>
        <v>#N/A</v>
      </c>
      <c r="K50" s="164" t="e">
        <f>NA()</f>
        <v>#N/A</v>
      </c>
      <c r="L50" s="164">
        <f>IF(ISNUMBER('実質公債費比率（分子）の構造'!N$53),'実質公債費比率（分子）の構造'!N$53,NA())</f>
        <v>1874</v>
      </c>
      <c r="M50" s="164" t="e">
        <f>NA()</f>
        <v>#N/A</v>
      </c>
      <c r="N50" s="164" t="e">
        <f>NA()</f>
        <v>#N/A</v>
      </c>
      <c r="O50" s="164">
        <f>IF(ISNUMBER('実質公債費比率（分子）の構造'!O$53),'実質公債費比率（分子）の構造'!O$53,NA())</f>
        <v>2578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54842</v>
      </c>
      <c r="E56" s="163"/>
      <c r="F56" s="163"/>
      <c r="G56" s="163">
        <f>'将来負担比率（分子）の構造'!J$52</f>
        <v>54353</v>
      </c>
      <c r="H56" s="163"/>
      <c r="I56" s="163"/>
      <c r="J56" s="163">
        <f>'将来負担比率（分子）の構造'!K$52</f>
        <v>53548</v>
      </c>
      <c r="K56" s="163"/>
      <c r="L56" s="163"/>
      <c r="M56" s="163">
        <f>'将来負担比率（分子）の構造'!L$52</f>
        <v>51878</v>
      </c>
      <c r="N56" s="163"/>
      <c r="O56" s="163"/>
      <c r="P56" s="163">
        <f>'将来負担比率（分子）の構造'!M$52</f>
        <v>49487</v>
      </c>
    </row>
    <row r="57" spans="1:16" x14ac:dyDescent="0.2">
      <c r="A57" s="163" t="s">
        <v>42</v>
      </c>
      <c r="B57" s="163"/>
      <c r="C57" s="163"/>
      <c r="D57" s="163">
        <f>'将来負担比率（分子）の構造'!I$51</f>
        <v>12373</v>
      </c>
      <c r="E57" s="163"/>
      <c r="F57" s="163"/>
      <c r="G57" s="163">
        <f>'将来負担比率（分子）の構造'!J$51</f>
        <v>11710</v>
      </c>
      <c r="H57" s="163"/>
      <c r="I57" s="163"/>
      <c r="J57" s="163">
        <f>'将来負担比率（分子）の構造'!K$51</f>
        <v>11639</v>
      </c>
      <c r="K57" s="163"/>
      <c r="L57" s="163"/>
      <c r="M57" s="163">
        <f>'将来負担比率（分子）の構造'!L$51</f>
        <v>11605</v>
      </c>
      <c r="N57" s="163"/>
      <c r="O57" s="163"/>
      <c r="P57" s="163">
        <f>'将来負担比率（分子）の構造'!M$51</f>
        <v>11994</v>
      </c>
    </row>
    <row r="58" spans="1:16" x14ac:dyDescent="0.2">
      <c r="A58" s="163" t="s">
        <v>41</v>
      </c>
      <c r="B58" s="163"/>
      <c r="C58" s="163"/>
      <c r="D58" s="163">
        <f>'将来負担比率（分子）の構造'!I$50</f>
        <v>8019</v>
      </c>
      <c r="E58" s="163"/>
      <c r="F58" s="163"/>
      <c r="G58" s="163">
        <f>'将来負担比率（分子）の構造'!J$50</f>
        <v>8692</v>
      </c>
      <c r="H58" s="163"/>
      <c r="I58" s="163"/>
      <c r="J58" s="163">
        <f>'将来負担比率（分子）の構造'!K$50</f>
        <v>9389</v>
      </c>
      <c r="K58" s="163"/>
      <c r="L58" s="163"/>
      <c r="M58" s="163">
        <f>'将来負担比率（分子）の構造'!L$50</f>
        <v>9199</v>
      </c>
      <c r="N58" s="163"/>
      <c r="O58" s="163"/>
      <c r="P58" s="163">
        <f>'将来負担比率（分子）の構造'!M$50</f>
        <v>9736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5005</v>
      </c>
      <c r="C62" s="163"/>
      <c r="D62" s="163"/>
      <c r="E62" s="163">
        <f>'将来負担比率（分子）の構造'!J$45</f>
        <v>4979</v>
      </c>
      <c r="F62" s="163"/>
      <c r="G62" s="163"/>
      <c r="H62" s="163">
        <f>'将来負担比率（分子）の構造'!K$45</f>
        <v>5004</v>
      </c>
      <c r="I62" s="163"/>
      <c r="J62" s="163"/>
      <c r="K62" s="163">
        <f>'将来負担比率（分子）の構造'!L$45</f>
        <v>5397</v>
      </c>
      <c r="L62" s="163"/>
      <c r="M62" s="163"/>
      <c r="N62" s="163">
        <f>'将来負担比率（分子）の構造'!M$45</f>
        <v>5324</v>
      </c>
      <c r="O62" s="163"/>
      <c r="P62" s="163"/>
    </row>
    <row r="63" spans="1:16" x14ac:dyDescent="0.2">
      <c r="A63" s="163" t="s">
        <v>34</v>
      </c>
      <c r="B63" s="163">
        <f>'将来負担比率（分子）の構造'!I$44</f>
        <v>1</v>
      </c>
      <c r="C63" s="163"/>
      <c r="D63" s="163"/>
      <c r="E63" s="163">
        <f>'将来負担比率（分子）の構造'!J$44</f>
        <v>1</v>
      </c>
      <c r="F63" s="163"/>
      <c r="G63" s="163"/>
      <c r="H63" s="163">
        <f>'将来負担比率（分子）の構造'!K$44</f>
        <v>0</v>
      </c>
      <c r="I63" s="163"/>
      <c r="J63" s="163"/>
      <c r="K63" s="163">
        <f>'将来負担比率（分子）の構造'!L$44</f>
        <v>0</v>
      </c>
      <c r="L63" s="163"/>
      <c r="M63" s="163"/>
      <c r="N63" s="163" t="str">
        <f>'将来負担比率（分子）の構造'!M$44</f>
        <v>-</v>
      </c>
      <c r="O63" s="163"/>
      <c r="P63" s="163"/>
    </row>
    <row r="64" spans="1:16" x14ac:dyDescent="0.2">
      <c r="A64" s="163" t="s">
        <v>33</v>
      </c>
      <c r="B64" s="163">
        <f>'将来負担比率（分子）の構造'!I$43</f>
        <v>32505</v>
      </c>
      <c r="C64" s="163"/>
      <c r="D64" s="163"/>
      <c r="E64" s="163">
        <f>'将来負担比率（分子）の構造'!J$43</f>
        <v>28998</v>
      </c>
      <c r="F64" s="163"/>
      <c r="G64" s="163"/>
      <c r="H64" s="163">
        <f>'将来負担比率（分子）の構造'!K$43</f>
        <v>28185</v>
      </c>
      <c r="I64" s="163"/>
      <c r="J64" s="163"/>
      <c r="K64" s="163">
        <f>'将来負担比率（分子）の構造'!L$43</f>
        <v>27392</v>
      </c>
      <c r="L64" s="163"/>
      <c r="M64" s="163"/>
      <c r="N64" s="163">
        <f>'将来負担比率（分子）の構造'!M$43</f>
        <v>27118</v>
      </c>
      <c r="O64" s="163"/>
      <c r="P64" s="163"/>
    </row>
    <row r="65" spans="1:16" x14ac:dyDescent="0.2">
      <c r="A65" s="163" t="s">
        <v>32</v>
      </c>
      <c r="B65" s="163">
        <f>'将来負担比率（分子）の構造'!I$42</f>
        <v>2</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47728</v>
      </c>
      <c r="C66" s="163"/>
      <c r="D66" s="163"/>
      <c r="E66" s="163">
        <f>'将来負担比率（分子）の構造'!J$41</f>
        <v>51504</v>
      </c>
      <c r="F66" s="163"/>
      <c r="G66" s="163"/>
      <c r="H66" s="163">
        <f>'将来負担比率（分子）の構造'!K$41</f>
        <v>53708</v>
      </c>
      <c r="I66" s="163"/>
      <c r="J66" s="163"/>
      <c r="K66" s="163">
        <f>'将来負担比率（分子）の構造'!L$41</f>
        <v>53078</v>
      </c>
      <c r="L66" s="163"/>
      <c r="M66" s="163"/>
      <c r="N66" s="163">
        <f>'将来負担比率（分子）の構造'!M$41</f>
        <v>51270</v>
      </c>
      <c r="O66" s="163"/>
      <c r="P66" s="163"/>
    </row>
    <row r="67" spans="1:16" x14ac:dyDescent="0.2">
      <c r="A67" s="163" t="s">
        <v>71</v>
      </c>
      <c r="B67" s="163" t="e">
        <f>NA()</f>
        <v>#N/A</v>
      </c>
      <c r="C67" s="163">
        <f>IF(ISNUMBER('将来負担比率（分子）の構造'!I$53), IF('将来負担比率（分子）の構造'!I$53 &lt; 0, 0, '将来負担比率（分子）の構造'!I$53), NA())</f>
        <v>10006</v>
      </c>
      <c r="D67" s="163" t="e">
        <f>NA()</f>
        <v>#N/A</v>
      </c>
      <c r="E67" s="163" t="e">
        <f>NA()</f>
        <v>#N/A</v>
      </c>
      <c r="F67" s="163">
        <f>IF(ISNUMBER('将来負担比率（分子）の構造'!J$53), IF('将来負担比率（分子）の構造'!J$53 &lt; 0, 0, '将来負担比率（分子）の構造'!J$53), NA())</f>
        <v>10727</v>
      </c>
      <c r="G67" s="163" t="e">
        <f>NA()</f>
        <v>#N/A</v>
      </c>
      <c r="H67" s="163" t="e">
        <f>NA()</f>
        <v>#N/A</v>
      </c>
      <c r="I67" s="163">
        <f>IF(ISNUMBER('将来負担比率（分子）の構造'!K$53), IF('将来負担比率（分子）の構造'!K$53 &lt; 0, 0, '将来負担比率（分子）の構造'!K$53), NA())</f>
        <v>12321</v>
      </c>
      <c r="J67" s="163" t="e">
        <f>NA()</f>
        <v>#N/A</v>
      </c>
      <c r="K67" s="163" t="e">
        <f>NA()</f>
        <v>#N/A</v>
      </c>
      <c r="L67" s="163">
        <f>IF(ISNUMBER('将来負担比率（分子）の構造'!L$53), IF('将来負担比率（分子）の構造'!L$53 &lt; 0, 0, '将来負担比率（分子）の構造'!L$53), NA())</f>
        <v>13185</v>
      </c>
      <c r="M67" s="163" t="e">
        <f>NA()</f>
        <v>#N/A</v>
      </c>
      <c r="N67" s="163" t="e">
        <f>NA()</f>
        <v>#N/A</v>
      </c>
      <c r="O67" s="163">
        <f>IF(ISNUMBER('将来負担比率（分子）の構造'!M$53), IF('将来負担比率（分子）の構造'!M$53 &lt; 0, 0, '将来負担比率（分子）の構造'!M$53), NA())</f>
        <v>12494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3161</v>
      </c>
      <c r="C72" s="167">
        <f>基金残高に係る経年分析!G55</f>
        <v>3069</v>
      </c>
      <c r="D72" s="167">
        <f>基金残高に係る経年分析!H55</f>
        <v>3343</v>
      </c>
    </row>
    <row r="73" spans="1:16" x14ac:dyDescent="0.2">
      <c r="A73" s="166" t="s">
        <v>74</v>
      </c>
      <c r="B73" s="167">
        <f>基金残高に係る経年分析!F56</f>
        <v>488</v>
      </c>
      <c r="C73" s="167">
        <f>基金残高に係る経年分析!G56</f>
        <v>488</v>
      </c>
      <c r="D73" s="167">
        <f>基金残高に係る経年分析!H56</f>
        <v>658</v>
      </c>
    </row>
    <row r="74" spans="1:16" x14ac:dyDescent="0.2">
      <c r="A74" s="166" t="s">
        <v>75</v>
      </c>
      <c r="B74" s="167">
        <f>基金残高に係る経年分析!F57</f>
        <v>3869</v>
      </c>
      <c r="C74" s="167">
        <f>基金残高に係る経年分析!G57</f>
        <v>3988</v>
      </c>
      <c r="D74" s="167">
        <f>基金残高に係る経年分析!H57</f>
        <v>4404</v>
      </c>
    </row>
  </sheetData>
  <sheetProtection algorithmName="SHA-512" hashValue="UM0S6mIn5HeIqvw3+CwnVZ4JIVHWsLdiLeWihCb9uUINqJu5Gv1tKS/aFmzKXswjyyJCKsLbTpCs20LPgb+YeA==" saltValue="x6lSriiuouyIBrbWpw1o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19786284</v>
      </c>
      <c r="S5" s="677"/>
      <c r="T5" s="677"/>
      <c r="U5" s="677"/>
      <c r="V5" s="677"/>
      <c r="W5" s="677"/>
      <c r="X5" s="677"/>
      <c r="Y5" s="702"/>
      <c r="Z5" s="715">
        <v>36</v>
      </c>
      <c r="AA5" s="715"/>
      <c r="AB5" s="715"/>
      <c r="AC5" s="715"/>
      <c r="AD5" s="716">
        <v>18476467</v>
      </c>
      <c r="AE5" s="716"/>
      <c r="AF5" s="716"/>
      <c r="AG5" s="716"/>
      <c r="AH5" s="716"/>
      <c r="AI5" s="716"/>
      <c r="AJ5" s="716"/>
      <c r="AK5" s="716"/>
      <c r="AL5" s="703">
        <v>65.5</v>
      </c>
      <c r="AM5" s="685"/>
      <c r="AN5" s="685"/>
      <c r="AO5" s="704"/>
      <c r="AP5" s="679" t="s">
        <v>216</v>
      </c>
      <c r="AQ5" s="680"/>
      <c r="AR5" s="680"/>
      <c r="AS5" s="680"/>
      <c r="AT5" s="680"/>
      <c r="AU5" s="680"/>
      <c r="AV5" s="680"/>
      <c r="AW5" s="680"/>
      <c r="AX5" s="680"/>
      <c r="AY5" s="680"/>
      <c r="AZ5" s="680"/>
      <c r="BA5" s="680"/>
      <c r="BB5" s="680"/>
      <c r="BC5" s="680"/>
      <c r="BD5" s="680"/>
      <c r="BE5" s="680"/>
      <c r="BF5" s="681"/>
      <c r="BG5" s="621">
        <v>18468505</v>
      </c>
      <c r="BH5" s="622"/>
      <c r="BI5" s="622"/>
      <c r="BJ5" s="622"/>
      <c r="BK5" s="622"/>
      <c r="BL5" s="622"/>
      <c r="BM5" s="622"/>
      <c r="BN5" s="623"/>
      <c r="BO5" s="659">
        <v>93.3</v>
      </c>
      <c r="BP5" s="659"/>
      <c r="BQ5" s="659"/>
      <c r="BR5" s="659"/>
      <c r="BS5" s="660">
        <v>735465</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300651</v>
      </c>
      <c r="S6" s="622"/>
      <c r="T6" s="622"/>
      <c r="U6" s="622"/>
      <c r="V6" s="622"/>
      <c r="W6" s="622"/>
      <c r="X6" s="622"/>
      <c r="Y6" s="623"/>
      <c r="Z6" s="659">
        <v>0.5</v>
      </c>
      <c r="AA6" s="659"/>
      <c r="AB6" s="659"/>
      <c r="AC6" s="659"/>
      <c r="AD6" s="660">
        <v>300651</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18468505</v>
      </c>
      <c r="BH6" s="622"/>
      <c r="BI6" s="622"/>
      <c r="BJ6" s="622"/>
      <c r="BK6" s="622"/>
      <c r="BL6" s="622"/>
      <c r="BM6" s="622"/>
      <c r="BN6" s="623"/>
      <c r="BO6" s="659">
        <v>93.3</v>
      </c>
      <c r="BP6" s="659"/>
      <c r="BQ6" s="659"/>
      <c r="BR6" s="659"/>
      <c r="BS6" s="660">
        <v>735465</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295943</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295826</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9075</v>
      </c>
      <c r="S7" s="622"/>
      <c r="T7" s="622"/>
      <c r="U7" s="622"/>
      <c r="V7" s="622"/>
      <c r="W7" s="622"/>
      <c r="X7" s="622"/>
      <c r="Y7" s="623"/>
      <c r="Z7" s="659">
        <v>0</v>
      </c>
      <c r="AA7" s="659"/>
      <c r="AB7" s="659"/>
      <c r="AC7" s="659"/>
      <c r="AD7" s="660">
        <v>9075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9090680</v>
      </c>
      <c r="BH7" s="622"/>
      <c r="BI7" s="622"/>
      <c r="BJ7" s="622"/>
      <c r="BK7" s="622"/>
      <c r="BL7" s="622"/>
      <c r="BM7" s="622"/>
      <c r="BN7" s="623"/>
      <c r="BO7" s="659">
        <v>45.9</v>
      </c>
      <c r="BP7" s="659"/>
      <c r="BQ7" s="659"/>
      <c r="BR7" s="659"/>
      <c r="BS7" s="660">
        <v>735465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5949823</v>
      </c>
      <c r="CS7" s="622"/>
      <c r="CT7" s="622"/>
      <c r="CU7" s="622"/>
      <c r="CV7" s="622"/>
      <c r="CW7" s="622"/>
      <c r="CX7" s="622"/>
      <c r="CY7" s="623"/>
      <c r="CZ7" s="659">
        <v>11.4</v>
      </c>
      <c r="DA7" s="659"/>
      <c r="DB7" s="659"/>
      <c r="DC7" s="659"/>
      <c r="DD7" s="627">
        <v>84130</v>
      </c>
      <c r="DE7" s="622"/>
      <c r="DF7" s="622"/>
      <c r="DG7" s="622"/>
      <c r="DH7" s="622"/>
      <c r="DI7" s="622"/>
      <c r="DJ7" s="622"/>
      <c r="DK7" s="622"/>
      <c r="DL7" s="622"/>
      <c r="DM7" s="622"/>
      <c r="DN7" s="622"/>
      <c r="DO7" s="622"/>
      <c r="DP7" s="623"/>
      <c r="DQ7" s="627">
        <v>5190455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157704</v>
      </c>
      <c r="S8" s="622"/>
      <c r="T8" s="622"/>
      <c r="U8" s="622"/>
      <c r="V8" s="622"/>
      <c r="W8" s="622"/>
      <c r="X8" s="622"/>
      <c r="Y8" s="623"/>
      <c r="Z8" s="659">
        <v>0.3</v>
      </c>
      <c r="AA8" s="659"/>
      <c r="AB8" s="659"/>
      <c r="AC8" s="659"/>
      <c r="AD8" s="660">
        <v>157704</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182466</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21018225</v>
      </c>
      <c r="CS8" s="622"/>
      <c r="CT8" s="622"/>
      <c r="CU8" s="622"/>
      <c r="CV8" s="622"/>
      <c r="CW8" s="622"/>
      <c r="CX8" s="622"/>
      <c r="CY8" s="623"/>
      <c r="CZ8" s="659">
        <v>40.1</v>
      </c>
      <c r="DA8" s="659"/>
      <c r="DB8" s="659"/>
      <c r="DC8" s="659"/>
      <c r="DD8" s="627">
        <v>129509</v>
      </c>
      <c r="DE8" s="622"/>
      <c r="DF8" s="622"/>
      <c r="DG8" s="622"/>
      <c r="DH8" s="622"/>
      <c r="DI8" s="622"/>
      <c r="DJ8" s="622"/>
      <c r="DK8" s="622"/>
      <c r="DL8" s="622"/>
      <c r="DM8" s="622"/>
      <c r="DN8" s="622"/>
      <c r="DO8" s="622"/>
      <c r="DP8" s="623"/>
      <c r="DQ8" s="627">
        <v>9689773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194940</v>
      </c>
      <c r="S9" s="622"/>
      <c r="T9" s="622"/>
      <c r="U9" s="622"/>
      <c r="V9" s="622"/>
      <c r="W9" s="622"/>
      <c r="X9" s="622"/>
      <c r="Y9" s="623"/>
      <c r="Z9" s="659">
        <v>0.4</v>
      </c>
      <c r="AA9" s="659"/>
      <c r="AB9" s="659"/>
      <c r="AC9" s="659"/>
      <c r="AD9" s="660">
        <v>194940</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5958724</v>
      </c>
      <c r="BH9" s="622"/>
      <c r="BI9" s="622"/>
      <c r="BJ9" s="622"/>
      <c r="BK9" s="622"/>
      <c r="BL9" s="622"/>
      <c r="BM9" s="622"/>
      <c r="BN9" s="623"/>
      <c r="BO9" s="659">
        <v>30.1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5361633</v>
      </c>
      <c r="CS9" s="622"/>
      <c r="CT9" s="622"/>
      <c r="CU9" s="622"/>
      <c r="CV9" s="622"/>
      <c r="CW9" s="622"/>
      <c r="CX9" s="622"/>
      <c r="CY9" s="623"/>
      <c r="CZ9" s="659">
        <v>10.199999999999999</v>
      </c>
      <c r="DA9" s="659"/>
      <c r="DB9" s="659"/>
      <c r="DC9" s="659"/>
      <c r="DD9" s="627">
        <v>1132836</v>
      </c>
      <c r="DE9" s="622"/>
      <c r="DF9" s="622"/>
      <c r="DG9" s="622"/>
      <c r="DH9" s="622"/>
      <c r="DI9" s="622"/>
      <c r="DJ9" s="622"/>
      <c r="DK9" s="622"/>
      <c r="DL9" s="622"/>
      <c r="DM9" s="622"/>
      <c r="DN9" s="622"/>
      <c r="DO9" s="622"/>
      <c r="DP9" s="623"/>
      <c r="DQ9" s="627">
        <v>3587611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359796</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19839</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19816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2871234</v>
      </c>
      <c r="S11" s="622"/>
      <c r="T11" s="622"/>
      <c r="U11" s="622"/>
      <c r="V11" s="622"/>
      <c r="W11" s="622"/>
      <c r="X11" s="622"/>
      <c r="Y11" s="623"/>
      <c r="Z11" s="624">
        <v>5.2</v>
      </c>
      <c r="AA11" s="625"/>
      <c r="AB11" s="625"/>
      <c r="AC11" s="626"/>
      <c r="AD11" s="627">
        <v>2871234</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2589694</v>
      </c>
      <c r="BH11" s="622"/>
      <c r="BI11" s="622"/>
      <c r="BJ11" s="622"/>
      <c r="BK11" s="622"/>
      <c r="BL11" s="622"/>
      <c r="BM11" s="622"/>
      <c r="BN11" s="623"/>
      <c r="BO11" s="659">
        <v>13.1</v>
      </c>
      <c r="BP11" s="659"/>
      <c r="BQ11" s="659"/>
      <c r="BR11" s="659"/>
      <c r="BS11" s="660">
        <v>735465</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744690</v>
      </c>
      <c r="CS11" s="622"/>
      <c r="CT11" s="622"/>
      <c r="CU11" s="622"/>
      <c r="CV11" s="622"/>
      <c r="CW11" s="622"/>
      <c r="CX11" s="622"/>
      <c r="CY11" s="623"/>
      <c r="CZ11" s="659">
        <v>1.4</v>
      </c>
      <c r="DA11" s="659"/>
      <c r="DB11" s="659"/>
      <c r="DC11" s="659"/>
      <c r="DD11" s="627">
        <v>233582</v>
      </c>
      <c r="DE11" s="622"/>
      <c r="DF11" s="622"/>
      <c r="DG11" s="622"/>
      <c r="DH11" s="622"/>
      <c r="DI11" s="622"/>
      <c r="DJ11" s="622"/>
      <c r="DK11" s="622"/>
      <c r="DL11" s="622"/>
      <c r="DM11" s="622"/>
      <c r="DN11" s="622"/>
      <c r="DO11" s="622"/>
      <c r="DP11" s="623"/>
      <c r="DQ11" s="627">
        <v>470432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8873</v>
      </c>
      <c r="S12" s="622"/>
      <c r="T12" s="622"/>
      <c r="U12" s="622"/>
      <c r="V12" s="622"/>
      <c r="W12" s="622"/>
      <c r="X12" s="622"/>
      <c r="Y12" s="623"/>
      <c r="Z12" s="659">
        <v>0</v>
      </c>
      <c r="AA12" s="659"/>
      <c r="AB12" s="659"/>
      <c r="AC12" s="659"/>
      <c r="AD12" s="660">
        <v>8873</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8161649</v>
      </c>
      <c r="BH12" s="622"/>
      <c r="BI12" s="622"/>
      <c r="BJ12" s="622"/>
      <c r="BK12" s="622"/>
      <c r="BL12" s="622"/>
      <c r="BM12" s="622"/>
      <c r="BN12" s="623"/>
      <c r="BO12" s="659">
        <v>41.2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1404744</v>
      </c>
      <c r="CS12" s="622"/>
      <c r="CT12" s="622"/>
      <c r="CU12" s="622"/>
      <c r="CV12" s="622"/>
      <c r="CW12" s="622"/>
      <c r="CX12" s="622"/>
      <c r="CY12" s="623"/>
      <c r="CZ12" s="659">
        <v>2.7</v>
      </c>
      <c r="DA12" s="659"/>
      <c r="DB12" s="659"/>
      <c r="DC12" s="659"/>
      <c r="DD12" s="627">
        <v>19667</v>
      </c>
      <c r="DE12" s="622"/>
      <c r="DF12" s="622"/>
      <c r="DG12" s="622"/>
      <c r="DH12" s="622"/>
      <c r="DI12" s="622"/>
      <c r="DJ12" s="622"/>
      <c r="DK12" s="622"/>
      <c r="DL12" s="622"/>
      <c r="DM12" s="622"/>
      <c r="DN12" s="622"/>
      <c r="DO12" s="622"/>
      <c r="DP12" s="623"/>
      <c r="DQ12" s="627">
        <v>1163075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8139131</v>
      </c>
      <c r="BH13" s="622"/>
      <c r="BI13" s="622"/>
      <c r="BJ13" s="622"/>
      <c r="BK13" s="622"/>
      <c r="BL13" s="622"/>
      <c r="BM13" s="622"/>
      <c r="BN13" s="623"/>
      <c r="BO13" s="659">
        <v>41.1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5063529</v>
      </c>
      <c r="CS13" s="622"/>
      <c r="CT13" s="622"/>
      <c r="CU13" s="622"/>
      <c r="CV13" s="622"/>
      <c r="CW13" s="622"/>
      <c r="CX13" s="622"/>
      <c r="CY13" s="623"/>
      <c r="CZ13" s="659">
        <v>9.6999999999999993</v>
      </c>
      <c r="DA13" s="659"/>
      <c r="DB13" s="659"/>
      <c r="DC13" s="659"/>
      <c r="DD13" s="627">
        <v>1461219</v>
      </c>
      <c r="DE13" s="622"/>
      <c r="DF13" s="622"/>
      <c r="DG13" s="622"/>
      <c r="DH13" s="622"/>
      <c r="DI13" s="622"/>
      <c r="DJ13" s="622"/>
      <c r="DK13" s="622"/>
      <c r="DL13" s="622"/>
      <c r="DM13" s="622"/>
      <c r="DN13" s="622"/>
      <c r="DO13" s="622"/>
      <c r="DP13" s="623"/>
      <c r="DQ13" s="627">
        <v>3549536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411648</v>
      </c>
      <c r="BH14" s="622"/>
      <c r="BI14" s="622"/>
      <c r="BJ14" s="622"/>
      <c r="BK14" s="622"/>
      <c r="BL14" s="622"/>
      <c r="BM14" s="622"/>
      <c r="BN14" s="623"/>
      <c r="BO14" s="659">
        <v>2.1</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1853909</v>
      </c>
      <c r="CS14" s="622"/>
      <c r="CT14" s="622"/>
      <c r="CU14" s="622"/>
      <c r="CV14" s="622"/>
      <c r="CW14" s="622"/>
      <c r="CX14" s="622"/>
      <c r="CY14" s="623"/>
      <c r="CZ14" s="659">
        <v>3.5</v>
      </c>
      <c r="DA14" s="659"/>
      <c r="DB14" s="659"/>
      <c r="DC14" s="659"/>
      <c r="DD14" s="627">
        <v>268134</v>
      </c>
      <c r="DE14" s="622"/>
      <c r="DF14" s="622"/>
      <c r="DG14" s="622"/>
      <c r="DH14" s="622"/>
      <c r="DI14" s="622"/>
      <c r="DJ14" s="622"/>
      <c r="DK14" s="622"/>
      <c r="DL14" s="622"/>
      <c r="DM14" s="622"/>
      <c r="DN14" s="622"/>
      <c r="DO14" s="622"/>
      <c r="DP14" s="623"/>
      <c r="DQ14" s="627">
        <v>1213983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56136</v>
      </c>
      <c r="S15" s="622"/>
      <c r="T15" s="622"/>
      <c r="U15" s="622"/>
      <c r="V15" s="622"/>
      <c r="W15" s="622"/>
      <c r="X15" s="622"/>
      <c r="Y15" s="623"/>
      <c r="Z15" s="659">
        <v>0.1</v>
      </c>
      <c r="AA15" s="659"/>
      <c r="AB15" s="659"/>
      <c r="AC15" s="659"/>
      <c r="AD15" s="660">
        <v>56136</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804528</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6074034</v>
      </c>
      <c r="CS15" s="622"/>
      <c r="CT15" s="622"/>
      <c r="CU15" s="622"/>
      <c r="CV15" s="622"/>
      <c r="CW15" s="622"/>
      <c r="CX15" s="622"/>
      <c r="CY15" s="623"/>
      <c r="CZ15" s="659">
        <v>11.6</v>
      </c>
      <c r="DA15" s="659"/>
      <c r="DB15" s="659"/>
      <c r="DC15" s="659"/>
      <c r="DD15" s="627">
        <v>651422</v>
      </c>
      <c r="DE15" s="622"/>
      <c r="DF15" s="622"/>
      <c r="DG15" s="622"/>
      <c r="DH15" s="622"/>
      <c r="DI15" s="622"/>
      <c r="DJ15" s="622"/>
      <c r="DK15" s="622"/>
      <c r="DL15" s="622"/>
      <c r="DM15" s="622"/>
      <c r="DN15" s="622"/>
      <c r="DO15" s="622"/>
      <c r="DP15" s="623"/>
      <c r="DQ15" s="627">
        <v>3561696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361736</v>
      </c>
      <c r="S16" s="622"/>
      <c r="T16" s="622"/>
      <c r="U16" s="622"/>
      <c r="V16" s="622"/>
      <c r="W16" s="622"/>
      <c r="X16" s="622"/>
      <c r="Y16" s="623"/>
      <c r="Z16" s="659">
        <v>0.7</v>
      </c>
      <c r="AA16" s="659"/>
      <c r="AB16" s="659"/>
      <c r="AC16" s="659"/>
      <c r="AD16" s="660">
        <v>361736</v>
      </c>
      <c r="AE16" s="660"/>
      <c r="AF16" s="660"/>
      <c r="AG16" s="660"/>
      <c r="AH16" s="660"/>
      <c r="AI16" s="660"/>
      <c r="AJ16" s="660"/>
      <c r="AK16" s="660"/>
      <c r="AL16" s="624">
        <v>1.3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646262</v>
      </c>
      <c r="S17" s="622"/>
      <c r="T17" s="622"/>
      <c r="U17" s="622"/>
      <c r="V17" s="622"/>
      <c r="W17" s="622"/>
      <c r="X17" s="622"/>
      <c r="Y17" s="623"/>
      <c r="Z17" s="659">
        <v>1.2</v>
      </c>
      <c r="AA17" s="659"/>
      <c r="AB17" s="659"/>
      <c r="AC17" s="659"/>
      <c r="AD17" s="660">
        <v>646262</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4610228</v>
      </c>
      <c r="CS17" s="622"/>
      <c r="CT17" s="622"/>
      <c r="CU17" s="622"/>
      <c r="CV17" s="622"/>
      <c r="CW17" s="622"/>
      <c r="CX17" s="622"/>
      <c r="CY17" s="623"/>
      <c r="CZ17" s="659">
        <v>8.8000000000000007</v>
      </c>
      <c r="DA17" s="659"/>
      <c r="DB17" s="659"/>
      <c r="DC17" s="659"/>
      <c r="DD17" s="627" t="s">
        <v>122</v>
      </c>
      <c r="DE17" s="622"/>
      <c r="DF17" s="622"/>
      <c r="DG17" s="622"/>
      <c r="DH17" s="622"/>
      <c r="DI17" s="622"/>
      <c r="DJ17" s="622"/>
      <c r="DK17" s="622"/>
      <c r="DL17" s="622"/>
      <c r="DM17" s="622"/>
      <c r="DN17" s="622"/>
      <c r="DO17" s="622"/>
      <c r="DP17" s="623"/>
      <c r="DQ17" s="627">
        <v>4598479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118170</v>
      </c>
      <c r="S18" s="622"/>
      <c r="T18" s="622"/>
      <c r="U18" s="622"/>
      <c r="V18" s="622"/>
      <c r="W18" s="622"/>
      <c r="X18" s="622"/>
      <c r="Y18" s="623"/>
      <c r="Z18" s="659">
        <v>0.2</v>
      </c>
      <c r="AA18" s="659"/>
      <c r="AB18" s="659"/>
      <c r="AC18" s="659"/>
      <c r="AD18" s="660">
        <v>118170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516663</v>
      </c>
      <c r="S19" s="622"/>
      <c r="T19" s="622"/>
      <c r="U19" s="622"/>
      <c r="V19" s="622"/>
      <c r="W19" s="622"/>
      <c r="X19" s="622"/>
      <c r="Y19" s="623"/>
      <c r="Z19" s="659">
        <v>0.9</v>
      </c>
      <c r="AA19" s="659"/>
      <c r="AB19" s="659"/>
      <c r="AC19" s="659"/>
      <c r="AD19" s="660">
        <v>516663</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1317779</v>
      </c>
      <c r="BH19" s="622"/>
      <c r="BI19" s="622"/>
      <c r="BJ19" s="622"/>
      <c r="BK19" s="622"/>
      <c r="BL19" s="622"/>
      <c r="BM19" s="622"/>
      <c r="BN19" s="623"/>
      <c r="BO19" s="659">
        <v>6.7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11429</v>
      </c>
      <c r="S20" s="622"/>
      <c r="T20" s="622"/>
      <c r="U20" s="622"/>
      <c r="V20" s="622"/>
      <c r="W20" s="622"/>
      <c r="X20" s="622"/>
      <c r="Y20" s="623"/>
      <c r="Z20" s="659">
        <v>0</v>
      </c>
      <c r="AA20" s="659"/>
      <c r="AB20" s="659"/>
      <c r="AC20" s="659"/>
      <c r="AD20" s="660">
        <v>11429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1317779</v>
      </c>
      <c r="BH20" s="622"/>
      <c r="BI20" s="622"/>
      <c r="BJ20" s="622"/>
      <c r="BK20" s="622"/>
      <c r="BL20" s="622"/>
      <c r="BM20" s="622"/>
      <c r="BN20" s="623"/>
      <c r="BO20" s="659">
        <v>6.7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52396597</v>
      </c>
      <c r="CS20" s="622"/>
      <c r="CT20" s="622"/>
      <c r="CU20" s="622"/>
      <c r="CV20" s="622"/>
      <c r="CW20" s="622"/>
      <c r="CX20" s="622"/>
      <c r="CY20" s="623"/>
      <c r="CZ20" s="659">
        <v>100</v>
      </c>
      <c r="DA20" s="659"/>
      <c r="DB20" s="659"/>
      <c r="DC20" s="659"/>
      <c r="DD20" s="627">
        <v>3980499</v>
      </c>
      <c r="DE20" s="622"/>
      <c r="DF20" s="622"/>
      <c r="DG20" s="622"/>
      <c r="DH20" s="622"/>
      <c r="DI20" s="622"/>
      <c r="DJ20" s="622"/>
      <c r="DK20" s="622"/>
      <c r="DL20" s="622"/>
      <c r="DM20" s="622"/>
      <c r="DN20" s="622"/>
      <c r="DO20" s="622"/>
      <c r="DP20" s="623"/>
      <c r="DQ20" s="627">
        <v>33340682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6059553</v>
      </c>
      <c r="S21" s="622"/>
      <c r="T21" s="622"/>
      <c r="U21" s="622"/>
      <c r="V21" s="622"/>
      <c r="W21" s="622"/>
      <c r="X21" s="622"/>
      <c r="Y21" s="623"/>
      <c r="Z21" s="659">
        <v>11</v>
      </c>
      <c r="AA21" s="659"/>
      <c r="AB21" s="659"/>
      <c r="AC21" s="659"/>
      <c r="AD21" s="660">
        <v>5044747</v>
      </c>
      <c r="AE21" s="660"/>
      <c r="AF21" s="660"/>
      <c r="AG21" s="660"/>
      <c r="AH21" s="660"/>
      <c r="AI21" s="660"/>
      <c r="AJ21" s="660"/>
      <c r="AK21" s="660"/>
      <c r="AL21" s="624">
        <v>17.899999999999999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7962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5044747</v>
      </c>
      <c r="S22" s="622"/>
      <c r="T22" s="622"/>
      <c r="U22" s="622"/>
      <c r="V22" s="622"/>
      <c r="W22" s="622"/>
      <c r="X22" s="622"/>
      <c r="Y22" s="623"/>
      <c r="Z22" s="659">
        <v>9.1999999999999993</v>
      </c>
      <c r="AA22" s="659"/>
      <c r="AB22" s="659"/>
      <c r="AC22" s="659"/>
      <c r="AD22" s="660">
        <v>5044747</v>
      </c>
      <c r="AE22" s="660"/>
      <c r="AF22" s="660"/>
      <c r="AG22" s="660"/>
      <c r="AH22" s="660"/>
      <c r="AI22" s="660"/>
      <c r="AJ22" s="660"/>
      <c r="AK22" s="660"/>
      <c r="AL22" s="624">
        <v>17.899999999999999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1014806</v>
      </c>
      <c r="S23" s="622"/>
      <c r="T23" s="622"/>
      <c r="U23" s="622"/>
      <c r="V23" s="622"/>
      <c r="W23" s="622"/>
      <c r="X23" s="622"/>
      <c r="Y23" s="623"/>
      <c r="Z23" s="659">
        <v>1.8</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1309817</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28096156</v>
      </c>
      <c r="CS24" s="677"/>
      <c r="CT24" s="677"/>
      <c r="CU24" s="677"/>
      <c r="CV24" s="677"/>
      <c r="CW24" s="677"/>
      <c r="CX24" s="677"/>
      <c r="CY24" s="702"/>
      <c r="CZ24" s="703">
        <v>53.6</v>
      </c>
      <c r="DA24" s="685"/>
      <c r="DB24" s="685"/>
      <c r="DC24" s="705"/>
      <c r="DD24" s="701">
        <v>17047085</v>
      </c>
      <c r="DE24" s="677"/>
      <c r="DF24" s="677"/>
      <c r="DG24" s="677"/>
      <c r="DH24" s="677"/>
      <c r="DI24" s="677"/>
      <c r="DJ24" s="677"/>
      <c r="DK24" s="702"/>
      <c r="DL24" s="701">
        <v>15138576</v>
      </c>
      <c r="DM24" s="677"/>
      <c r="DN24" s="677"/>
      <c r="DO24" s="677"/>
      <c r="DP24" s="677"/>
      <c r="DQ24" s="677"/>
      <c r="DR24" s="677"/>
      <c r="DS24" s="677"/>
      <c r="DT24" s="677"/>
      <c r="DU24" s="677"/>
      <c r="DV24" s="702"/>
      <c r="DW24" s="703">
        <v>53.5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30452448</v>
      </c>
      <c r="S25" s="622"/>
      <c r="T25" s="622"/>
      <c r="U25" s="622"/>
      <c r="V25" s="622"/>
      <c r="W25" s="622"/>
      <c r="X25" s="622"/>
      <c r="Y25" s="623"/>
      <c r="Z25" s="659">
        <v>55.4</v>
      </c>
      <c r="AA25" s="659"/>
      <c r="AB25" s="659"/>
      <c r="AC25" s="659"/>
      <c r="AD25" s="660">
        <v>28127825</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9007588</v>
      </c>
      <c r="CS25" s="634"/>
      <c r="CT25" s="634"/>
      <c r="CU25" s="634"/>
      <c r="CV25" s="634"/>
      <c r="CW25" s="634"/>
      <c r="CX25" s="634"/>
      <c r="CY25" s="635"/>
      <c r="CZ25" s="624">
        <v>17.2</v>
      </c>
      <c r="DA25" s="636"/>
      <c r="DB25" s="636"/>
      <c r="DC25" s="637"/>
      <c r="DD25" s="627">
        <v>7523396</v>
      </c>
      <c r="DE25" s="634"/>
      <c r="DF25" s="634"/>
      <c r="DG25" s="634"/>
      <c r="DH25" s="634"/>
      <c r="DI25" s="634"/>
      <c r="DJ25" s="634"/>
      <c r="DK25" s="635"/>
      <c r="DL25" s="627">
        <v>7250215</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8376</v>
      </c>
      <c r="S26" s="622"/>
      <c r="T26" s="622"/>
      <c r="U26" s="622"/>
      <c r="V26" s="622"/>
      <c r="W26" s="622"/>
      <c r="X26" s="622"/>
      <c r="Y26" s="623"/>
      <c r="Z26" s="659">
        <v>0</v>
      </c>
      <c r="AA26" s="659"/>
      <c r="AB26" s="659"/>
      <c r="AC26" s="659"/>
      <c r="AD26" s="660">
        <v>8376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6456780</v>
      </c>
      <c r="CS26" s="622"/>
      <c r="CT26" s="622"/>
      <c r="CU26" s="622"/>
      <c r="CV26" s="622"/>
      <c r="CW26" s="622"/>
      <c r="CX26" s="622"/>
      <c r="CY26" s="623"/>
      <c r="CZ26" s="624">
        <v>12.3</v>
      </c>
      <c r="DA26" s="636"/>
      <c r="DB26" s="636"/>
      <c r="DC26" s="637"/>
      <c r="DD26" s="627">
        <v>5248401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778354</v>
      </c>
      <c r="S27" s="622"/>
      <c r="T27" s="622"/>
      <c r="U27" s="622"/>
      <c r="V27" s="622"/>
      <c r="W27" s="622"/>
      <c r="X27" s="622"/>
      <c r="Y27" s="623"/>
      <c r="Z27" s="659">
        <v>1.4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19786284</v>
      </c>
      <c r="BH27" s="622"/>
      <c r="BI27" s="622"/>
      <c r="BJ27" s="622"/>
      <c r="BK27" s="622"/>
      <c r="BL27" s="622"/>
      <c r="BM27" s="622"/>
      <c r="BN27" s="623"/>
      <c r="BO27" s="659">
        <v>100</v>
      </c>
      <c r="BP27" s="659"/>
      <c r="BQ27" s="659"/>
      <c r="BR27" s="659"/>
      <c r="BS27" s="660">
        <v>735465</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14478340</v>
      </c>
      <c r="CS27" s="634"/>
      <c r="CT27" s="634"/>
      <c r="CU27" s="634"/>
      <c r="CV27" s="634"/>
      <c r="CW27" s="634"/>
      <c r="CX27" s="634"/>
      <c r="CY27" s="635"/>
      <c r="CZ27" s="624">
        <v>27.6</v>
      </c>
      <c r="DA27" s="636"/>
      <c r="DB27" s="636"/>
      <c r="DC27" s="637"/>
      <c r="DD27" s="627">
        <v>4925210</v>
      </c>
      <c r="DE27" s="634"/>
      <c r="DF27" s="634"/>
      <c r="DG27" s="634"/>
      <c r="DH27" s="634"/>
      <c r="DI27" s="634"/>
      <c r="DJ27" s="634"/>
      <c r="DK27" s="635"/>
      <c r="DL27" s="627">
        <v>3289882</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1078902</v>
      </c>
      <c r="S28" s="622"/>
      <c r="T28" s="622"/>
      <c r="U28" s="622"/>
      <c r="V28" s="622"/>
      <c r="W28" s="622"/>
      <c r="X28" s="622"/>
      <c r="Y28" s="623"/>
      <c r="Z28" s="659">
        <v>2</v>
      </c>
      <c r="AA28" s="659"/>
      <c r="AB28" s="659"/>
      <c r="AC28" s="659"/>
      <c r="AD28" s="660">
        <v>42926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4610228</v>
      </c>
      <c r="CS28" s="622"/>
      <c r="CT28" s="622"/>
      <c r="CU28" s="622"/>
      <c r="CV28" s="622"/>
      <c r="CW28" s="622"/>
      <c r="CX28" s="622"/>
      <c r="CY28" s="623"/>
      <c r="CZ28" s="624">
        <v>8.8000000000000007</v>
      </c>
      <c r="DA28" s="636"/>
      <c r="DB28" s="636"/>
      <c r="DC28" s="637"/>
      <c r="DD28" s="627">
        <v>4598479</v>
      </c>
      <c r="DE28" s="622"/>
      <c r="DF28" s="622"/>
      <c r="DG28" s="622"/>
      <c r="DH28" s="622"/>
      <c r="DI28" s="622"/>
      <c r="DJ28" s="622"/>
      <c r="DK28" s="623"/>
      <c r="DL28" s="627">
        <v>4598479</v>
      </c>
      <c r="DM28" s="622"/>
      <c r="DN28" s="622"/>
      <c r="DO28" s="622"/>
      <c r="DP28" s="622"/>
      <c r="DQ28" s="622"/>
      <c r="DR28" s="622"/>
      <c r="DS28" s="622"/>
      <c r="DT28" s="622"/>
      <c r="DU28" s="622"/>
      <c r="DV28" s="623"/>
      <c r="DW28" s="624">
        <v>16.2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295186</v>
      </c>
      <c r="S29" s="622"/>
      <c r="T29" s="622"/>
      <c r="U29" s="622"/>
      <c r="V29" s="622"/>
      <c r="W29" s="622"/>
      <c r="X29" s="622"/>
      <c r="Y29" s="623"/>
      <c r="Z29" s="659">
        <v>0.5</v>
      </c>
      <c r="AA29" s="659"/>
      <c r="AB29" s="659"/>
      <c r="AC29" s="659"/>
      <c r="AD29" s="660">
        <v>1372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4610219</v>
      </c>
      <c r="CS29" s="634"/>
      <c r="CT29" s="634"/>
      <c r="CU29" s="634"/>
      <c r="CV29" s="634"/>
      <c r="CW29" s="634"/>
      <c r="CX29" s="634"/>
      <c r="CY29" s="635"/>
      <c r="CZ29" s="624">
        <v>8.8000000000000007</v>
      </c>
      <c r="DA29" s="636"/>
      <c r="DB29" s="636"/>
      <c r="DC29" s="637"/>
      <c r="DD29" s="627">
        <v>4598470</v>
      </c>
      <c r="DE29" s="634"/>
      <c r="DF29" s="634"/>
      <c r="DG29" s="634"/>
      <c r="DH29" s="634"/>
      <c r="DI29" s="634"/>
      <c r="DJ29" s="634"/>
      <c r="DK29" s="635"/>
      <c r="DL29" s="627">
        <v>4598470</v>
      </c>
      <c r="DM29" s="634"/>
      <c r="DN29" s="634"/>
      <c r="DO29" s="634"/>
      <c r="DP29" s="634"/>
      <c r="DQ29" s="634"/>
      <c r="DR29" s="634"/>
      <c r="DS29" s="634"/>
      <c r="DT29" s="634"/>
      <c r="DU29" s="634"/>
      <c r="DV29" s="635"/>
      <c r="DW29" s="624">
        <v>16.2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9320251</v>
      </c>
      <c r="S30" s="622"/>
      <c r="T30" s="622"/>
      <c r="U30" s="622"/>
      <c r="V30" s="622"/>
      <c r="W30" s="622"/>
      <c r="X30" s="622"/>
      <c r="Y30" s="623"/>
      <c r="Z30" s="659">
        <v>17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4390353</v>
      </c>
      <c r="CS30" s="622"/>
      <c r="CT30" s="622"/>
      <c r="CU30" s="622"/>
      <c r="CV30" s="622"/>
      <c r="CW30" s="622"/>
      <c r="CX30" s="622"/>
      <c r="CY30" s="623"/>
      <c r="CZ30" s="624">
        <v>8.4</v>
      </c>
      <c r="DA30" s="636"/>
      <c r="DB30" s="636"/>
      <c r="DC30" s="637"/>
      <c r="DD30" s="627">
        <v>4378604</v>
      </c>
      <c r="DE30" s="622"/>
      <c r="DF30" s="622"/>
      <c r="DG30" s="622"/>
      <c r="DH30" s="622"/>
      <c r="DI30" s="622"/>
      <c r="DJ30" s="622"/>
      <c r="DK30" s="623"/>
      <c r="DL30" s="627">
        <v>4378604</v>
      </c>
      <c r="DM30" s="622"/>
      <c r="DN30" s="622"/>
      <c r="DO30" s="622"/>
      <c r="DP30" s="622"/>
      <c r="DQ30" s="622"/>
      <c r="DR30" s="622"/>
      <c r="DS30" s="622"/>
      <c r="DT30" s="622"/>
      <c r="DU30" s="622"/>
      <c r="DV30" s="623"/>
      <c r="DW30" s="624">
        <v>15.5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98.2</v>
      </c>
      <c r="BN31" s="684"/>
      <c r="BO31" s="684"/>
      <c r="BP31" s="684"/>
      <c r="BQ31" s="686"/>
      <c r="BR31" s="683">
        <v>99.5</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219866</v>
      </c>
      <c r="CS31" s="634"/>
      <c r="CT31" s="634"/>
      <c r="CU31" s="634"/>
      <c r="CV31" s="634"/>
      <c r="CW31" s="634"/>
      <c r="CX31" s="634"/>
      <c r="CY31" s="635"/>
      <c r="CZ31" s="624">
        <v>0.4</v>
      </c>
      <c r="DA31" s="636"/>
      <c r="DB31" s="636"/>
      <c r="DC31" s="637"/>
      <c r="DD31" s="627">
        <v>219866</v>
      </c>
      <c r="DE31" s="634"/>
      <c r="DF31" s="634"/>
      <c r="DG31" s="634"/>
      <c r="DH31" s="634"/>
      <c r="DI31" s="634"/>
      <c r="DJ31" s="634"/>
      <c r="DK31" s="635"/>
      <c r="DL31" s="627">
        <v>219866</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3656757</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99</v>
      </c>
      <c r="BN32" s="634"/>
      <c r="BO32" s="634"/>
      <c r="BP32" s="634"/>
      <c r="BQ32" s="657"/>
      <c r="BR32" s="687">
        <v>99.5</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v>9</v>
      </c>
      <c r="CS32" s="622"/>
      <c r="CT32" s="622"/>
      <c r="CU32" s="622"/>
      <c r="CV32" s="622"/>
      <c r="CW32" s="622"/>
      <c r="CX32" s="622"/>
      <c r="CY32" s="623"/>
      <c r="CZ32" s="624">
        <v>0</v>
      </c>
      <c r="DA32" s="636"/>
      <c r="DB32" s="636"/>
      <c r="DC32" s="637"/>
      <c r="DD32" s="627">
        <v>9</v>
      </c>
      <c r="DE32" s="622"/>
      <c r="DF32" s="622"/>
      <c r="DG32" s="622"/>
      <c r="DH32" s="622"/>
      <c r="DI32" s="622"/>
      <c r="DJ32" s="622"/>
      <c r="DK32" s="623"/>
      <c r="DL32" s="627">
        <v>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176129</v>
      </c>
      <c r="S33" s="622"/>
      <c r="T33" s="622"/>
      <c r="U33" s="622"/>
      <c r="V33" s="622"/>
      <c r="W33" s="622"/>
      <c r="X33" s="622"/>
      <c r="Y33" s="623"/>
      <c r="Z33" s="659">
        <v>0.3</v>
      </c>
      <c r="AA33" s="659"/>
      <c r="AB33" s="659"/>
      <c r="AC33" s="659"/>
      <c r="AD33" s="660">
        <v>11219</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97.4</v>
      </c>
      <c r="BN33" s="606"/>
      <c r="BO33" s="606"/>
      <c r="BP33" s="606"/>
      <c r="BQ33" s="669"/>
      <c r="BR33" s="682">
        <v>99.4</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20319942</v>
      </c>
      <c r="CS33" s="634"/>
      <c r="CT33" s="634"/>
      <c r="CU33" s="634"/>
      <c r="CV33" s="634"/>
      <c r="CW33" s="634"/>
      <c r="CX33" s="634"/>
      <c r="CY33" s="635"/>
      <c r="CZ33" s="624">
        <v>38.799999999999997</v>
      </c>
      <c r="DA33" s="636"/>
      <c r="DB33" s="636"/>
      <c r="DC33" s="637"/>
      <c r="DD33" s="627">
        <v>15788473</v>
      </c>
      <c r="DE33" s="634"/>
      <c r="DF33" s="634"/>
      <c r="DG33" s="634"/>
      <c r="DH33" s="634"/>
      <c r="DI33" s="634"/>
      <c r="DJ33" s="634"/>
      <c r="DK33" s="635"/>
      <c r="DL33" s="627">
        <v>12455799</v>
      </c>
      <c r="DM33" s="634"/>
      <c r="DN33" s="634"/>
      <c r="DO33" s="634"/>
      <c r="DP33" s="634"/>
      <c r="DQ33" s="634"/>
      <c r="DR33" s="634"/>
      <c r="DS33" s="634"/>
      <c r="DT33" s="634"/>
      <c r="DU33" s="634"/>
      <c r="DV33" s="635"/>
      <c r="DW33" s="624">
        <v>44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1602498</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8263038</v>
      </c>
      <c r="CS34" s="622"/>
      <c r="CT34" s="622"/>
      <c r="CU34" s="622"/>
      <c r="CV34" s="622"/>
      <c r="CW34" s="622"/>
      <c r="CX34" s="622"/>
      <c r="CY34" s="623"/>
      <c r="CZ34" s="624">
        <v>15.8</v>
      </c>
      <c r="DA34" s="636"/>
      <c r="DB34" s="636"/>
      <c r="DC34" s="637"/>
      <c r="DD34" s="627">
        <v>5734912</v>
      </c>
      <c r="DE34" s="622"/>
      <c r="DF34" s="622"/>
      <c r="DG34" s="622"/>
      <c r="DH34" s="622"/>
      <c r="DI34" s="622"/>
      <c r="DJ34" s="622"/>
      <c r="DK34" s="623"/>
      <c r="DL34" s="627">
        <v>5403453</v>
      </c>
      <c r="DM34" s="622"/>
      <c r="DN34" s="622"/>
      <c r="DO34" s="622"/>
      <c r="DP34" s="622"/>
      <c r="DQ34" s="622"/>
      <c r="DR34" s="622"/>
      <c r="DS34" s="622"/>
      <c r="DT34" s="622"/>
      <c r="DU34" s="622"/>
      <c r="DV34" s="623"/>
      <c r="DW34" s="624">
        <v>19.100000000000001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1536843</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290194</v>
      </c>
      <c r="CS35" s="634"/>
      <c r="CT35" s="634"/>
      <c r="CU35" s="634"/>
      <c r="CV35" s="634"/>
      <c r="CW35" s="634"/>
      <c r="CX35" s="634"/>
      <c r="CY35" s="635"/>
      <c r="CZ35" s="624">
        <v>0.6</v>
      </c>
      <c r="DA35" s="636"/>
      <c r="DB35" s="636"/>
      <c r="DC35" s="637"/>
      <c r="DD35" s="627">
        <v>233242</v>
      </c>
      <c r="DE35" s="634"/>
      <c r="DF35" s="634"/>
      <c r="DG35" s="634"/>
      <c r="DH35" s="634"/>
      <c r="DI35" s="634"/>
      <c r="DJ35" s="634"/>
      <c r="DK35" s="635"/>
      <c r="DL35" s="627">
        <v>180709</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2401959</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7474629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66917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4890431</v>
      </c>
      <c r="CS36" s="622"/>
      <c r="CT36" s="622"/>
      <c r="CU36" s="622"/>
      <c r="CV36" s="622"/>
      <c r="CW36" s="622"/>
      <c r="CX36" s="622"/>
      <c r="CY36" s="623"/>
      <c r="CZ36" s="624">
        <v>9.3000000000000007</v>
      </c>
      <c r="DA36" s="636"/>
      <c r="DB36" s="636"/>
      <c r="DC36" s="637"/>
      <c r="DD36" s="627">
        <v>4499048</v>
      </c>
      <c r="DE36" s="622"/>
      <c r="DF36" s="622"/>
      <c r="DG36" s="622"/>
      <c r="DH36" s="622"/>
      <c r="DI36" s="622"/>
      <c r="DJ36" s="622"/>
      <c r="DK36" s="623"/>
      <c r="DL36" s="627">
        <v>3148063</v>
      </c>
      <c r="DM36" s="622"/>
      <c r="DN36" s="622"/>
      <c r="DO36" s="622"/>
      <c r="DP36" s="622"/>
      <c r="DQ36" s="622"/>
      <c r="DR36" s="622"/>
      <c r="DS36" s="622"/>
      <c r="DT36" s="622"/>
      <c r="DU36" s="622"/>
      <c r="DV36" s="623"/>
      <c r="DW36" s="624">
        <v>11.1</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1029560</v>
      </c>
      <c r="S37" s="622"/>
      <c r="T37" s="622"/>
      <c r="U37" s="622"/>
      <c r="V37" s="622"/>
      <c r="W37" s="622"/>
      <c r="X37" s="622"/>
      <c r="Y37" s="623"/>
      <c r="Z37" s="659">
        <v>1.9</v>
      </c>
      <c r="AA37" s="659"/>
      <c r="AB37" s="659"/>
      <c r="AC37" s="659"/>
      <c r="AD37" s="660">
        <v>15701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2407128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22458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219591</v>
      </c>
      <c r="CS37" s="634"/>
      <c r="CT37" s="634"/>
      <c r="CU37" s="634"/>
      <c r="CV37" s="634"/>
      <c r="CW37" s="634"/>
      <c r="CX37" s="634"/>
      <c r="CY37" s="635"/>
      <c r="CZ37" s="624">
        <v>0.4</v>
      </c>
      <c r="DA37" s="636"/>
      <c r="DB37" s="636"/>
      <c r="DC37" s="637"/>
      <c r="DD37" s="627">
        <v>219591</v>
      </c>
      <c r="DE37" s="634"/>
      <c r="DF37" s="634"/>
      <c r="DG37" s="634"/>
      <c r="DH37" s="634"/>
      <c r="DI37" s="634"/>
      <c r="DJ37" s="634"/>
      <c r="DK37" s="635"/>
      <c r="DL37" s="627">
        <v>174818</v>
      </c>
      <c r="DM37" s="634"/>
      <c r="DN37" s="634"/>
      <c r="DO37" s="634"/>
      <c r="DP37" s="634"/>
      <c r="DQ37" s="634"/>
      <c r="DR37" s="634"/>
      <c r="DS37" s="634"/>
      <c r="DT37" s="634"/>
      <c r="DU37" s="634"/>
      <c r="DV37" s="635"/>
      <c r="DW37" s="624">
        <v>0.6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2582399</v>
      </c>
      <c r="S38" s="622"/>
      <c r="T38" s="622"/>
      <c r="U38" s="622"/>
      <c r="V38" s="622"/>
      <c r="W38" s="622"/>
      <c r="X38" s="622"/>
      <c r="Y38" s="623"/>
      <c r="Z38" s="659">
        <v>4.7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1259501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12549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3916138</v>
      </c>
      <c r="CS38" s="622"/>
      <c r="CT38" s="622"/>
      <c r="CU38" s="622"/>
      <c r="CV38" s="622"/>
      <c r="CW38" s="622"/>
      <c r="CX38" s="622"/>
      <c r="CY38" s="623"/>
      <c r="CZ38" s="624">
        <v>7.5</v>
      </c>
      <c r="DA38" s="636"/>
      <c r="DB38" s="636"/>
      <c r="DC38" s="637"/>
      <c r="DD38" s="627">
        <v>3255831</v>
      </c>
      <c r="DE38" s="622"/>
      <c r="DF38" s="622"/>
      <c r="DG38" s="622"/>
      <c r="DH38" s="622"/>
      <c r="DI38" s="622"/>
      <c r="DJ38" s="622"/>
      <c r="DK38" s="623"/>
      <c r="DL38" s="627">
        <v>3049145</v>
      </c>
      <c r="DM38" s="622"/>
      <c r="DN38" s="622"/>
      <c r="DO38" s="622"/>
      <c r="DP38" s="622"/>
      <c r="DQ38" s="622"/>
      <c r="DR38" s="622"/>
      <c r="DS38" s="622"/>
      <c r="DT38" s="622"/>
      <c r="DU38" s="622"/>
      <c r="DV38" s="623"/>
      <c r="DW38" s="624">
        <v>10.8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32966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18560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2285116</v>
      </c>
      <c r="CS39" s="634"/>
      <c r="CT39" s="634"/>
      <c r="CU39" s="634"/>
      <c r="CV39" s="634"/>
      <c r="CW39" s="634"/>
      <c r="CX39" s="634"/>
      <c r="CY39" s="635"/>
      <c r="CZ39" s="624">
        <v>4.4000000000000004</v>
      </c>
      <c r="DA39" s="636"/>
      <c r="DB39" s="636"/>
      <c r="DC39" s="637"/>
      <c r="DD39" s="627">
        <v>1391011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113399</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675025</v>
      </c>
      <c r="CS40" s="622"/>
      <c r="CT40" s="622"/>
      <c r="CU40" s="622"/>
      <c r="CV40" s="622"/>
      <c r="CW40" s="622"/>
      <c r="CX40" s="622"/>
      <c r="CY40" s="623"/>
      <c r="CZ40" s="624">
        <v>1.3</v>
      </c>
      <c r="DA40" s="636"/>
      <c r="DB40" s="636"/>
      <c r="DC40" s="637"/>
      <c r="DD40" s="627">
        <v>674429</v>
      </c>
      <c r="DE40" s="622"/>
      <c r="DF40" s="622"/>
      <c r="DG40" s="622"/>
      <c r="DH40" s="622"/>
      <c r="DI40" s="622"/>
      <c r="DJ40" s="622"/>
      <c r="DK40" s="623"/>
      <c r="DL40" s="627">
        <v>674429</v>
      </c>
      <c r="DM40" s="622"/>
      <c r="DN40" s="622"/>
      <c r="DO40" s="622"/>
      <c r="DP40" s="622"/>
      <c r="DQ40" s="622"/>
      <c r="DR40" s="622"/>
      <c r="DS40" s="622"/>
      <c r="DT40" s="622"/>
      <c r="DU40" s="622"/>
      <c r="DV40" s="623"/>
      <c r="DW40" s="624">
        <v>2.4</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54919662</v>
      </c>
      <c r="S41" s="646"/>
      <c r="T41" s="646"/>
      <c r="U41" s="646"/>
      <c r="V41" s="646"/>
      <c r="W41" s="646"/>
      <c r="X41" s="646"/>
      <c r="Y41" s="649"/>
      <c r="Z41" s="650">
        <v>100</v>
      </c>
      <c r="AA41" s="650"/>
      <c r="AB41" s="650"/>
      <c r="AC41" s="650"/>
      <c r="AD41" s="651">
        <v>28207419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834393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2940641</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3980499</v>
      </c>
      <c r="CS42" s="634"/>
      <c r="CT42" s="634"/>
      <c r="CU42" s="634"/>
      <c r="CV42" s="634"/>
      <c r="CW42" s="634"/>
      <c r="CX42" s="634"/>
      <c r="CY42" s="635"/>
      <c r="CZ42" s="624">
        <v>7.6</v>
      </c>
      <c r="DA42" s="636"/>
      <c r="DB42" s="636"/>
      <c r="DC42" s="637"/>
      <c r="DD42" s="627">
        <v>505124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89652</v>
      </c>
      <c r="CS43" s="634"/>
      <c r="CT43" s="634"/>
      <c r="CU43" s="634"/>
      <c r="CV43" s="634"/>
      <c r="CW43" s="634"/>
      <c r="CX43" s="634"/>
      <c r="CY43" s="635"/>
      <c r="CZ43" s="624">
        <v>0.2</v>
      </c>
      <c r="DA43" s="636"/>
      <c r="DB43" s="636"/>
      <c r="DC43" s="637"/>
      <c r="DD43" s="627">
        <v>89652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3980499</v>
      </c>
      <c r="CS44" s="622"/>
      <c r="CT44" s="622"/>
      <c r="CU44" s="622"/>
      <c r="CV44" s="622"/>
      <c r="CW44" s="622"/>
      <c r="CX44" s="622"/>
      <c r="CY44" s="623"/>
      <c r="CZ44" s="624">
        <v>7.6</v>
      </c>
      <c r="DA44" s="625"/>
      <c r="DB44" s="625"/>
      <c r="DC44" s="626"/>
      <c r="DD44" s="627">
        <v>505124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1480484</v>
      </c>
      <c r="CS45" s="634"/>
      <c r="CT45" s="634"/>
      <c r="CU45" s="634"/>
      <c r="CV45" s="634"/>
      <c r="CW45" s="634"/>
      <c r="CX45" s="634"/>
      <c r="CY45" s="635"/>
      <c r="CZ45" s="624">
        <v>2.8</v>
      </c>
      <c r="DA45" s="636"/>
      <c r="DB45" s="636"/>
      <c r="DC45" s="637"/>
      <c r="DD45" s="627">
        <v>70367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2218305</v>
      </c>
      <c r="CS46" s="622"/>
      <c r="CT46" s="622"/>
      <c r="CU46" s="622"/>
      <c r="CV46" s="622"/>
      <c r="CW46" s="622"/>
      <c r="CX46" s="622"/>
      <c r="CY46" s="623"/>
      <c r="CZ46" s="624">
        <v>4.2</v>
      </c>
      <c r="DA46" s="625"/>
      <c r="DB46" s="625"/>
      <c r="DC46" s="626"/>
      <c r="DD46" s="627">
        <v>366147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52396597</v>
      </c>
      <c r="CS49" s="606"/>
      <c r="CT49" s="606"/>
      <c r="CU49" s="606"/>
      <c r="CV49" s="606"/>
      <c r="CW49" s="606"/>
      <c r="CX49" s="606"/>
      <c r="CY49" s="607"/>
      <c r="CZ49" s="608">
        <v>100</v>
      </c>
      <c r="DA49" s="609"/>
      <c r="DB49" s="609"/>
      <c r="DC49" s="610"/>
      <c r="DD49" s="611">
        <v>33340682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yz4FswBPPBgO64JfV8EU+yJahT+URQvaEi9fnmn+D4qSrIa4iP1TIQ+7E1shk5W/qkZdJA5i/yrmlfIfnLDJw==" saltValue="eBjUcIXcFh4AJoudWgfM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54895</v>
      </c>
      <c r="R7" s="1103"/>
      <c r="S7" s="1103"/>
      <c r="T7" s="1103"/>
      <c r="U7" s="1103"/>
      <c r="V7" s="1103">
        <v>52377</v>
      </c>
      <c r="W7" s="1103"/>
      <c r="X7" s="1103"/>
      <c r="Y7" s="1103"/>
      <c r="Z7" s="1103"/>
      <c r="AA7" s="1103">
        <v>2518</v>
      </c>
      <c r="AB7" s="1103"/>
      <c r="AC7" s="1103"/>
      <c r="AD7" s="1103"/>
      <c r="AE7" s="1104"/>
      <c r="AF7" s="1105">
        <v>2415</v>
      </c>
      <c r="AG7" s="1106"/>
      <c r="AH7" s="1106"/>
      <c r="AI7" s="1106"/>
      <c r="AJ7" s="1107"/>
      <c r="AK7" s="1108">
        <v>1537</v>
      </c>
      <c r="AL7" s="1109"/>
      <c r="AM7" s="1109"/>
      <c r="AN7" s="1109"/>
      <c r="AO7" s="1109"/>
      <c r="AP7" s="1109">
        <v>51270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-21</v>
      </c>
      <c r="CI7" s="1097"/>
      <c r="CJ7" s="1097"/>
      <c r="CK7" s="1097"/>
      <c r="CL7" s="1098"/>
      <c r="CM7" s="1096">
        <v>179</v>
      </c>
      <c r="CN7" s="1097"/>
      <c r="CO7" s="1097"/>
      <c r="CP7" s="1097"/>
      <c r="CQ7" s="1098"/>
      <c r="CR7" s="1096">
        <v>15</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71</v>
      </c>
      <c r="R8" s="1039"/>
      <c r="S8" s="1039"/>
      <c r="T8" s="1039"/>
      <c r="U8" s="1039"/>
      <c r="V8" s="1039">
        <v>66</v>
      </c>
      <c r="W8" s="1039"/>
      <c r="X8" s="1039"/>
      <c r="Y8" s="1039"/>
      <c r="Z8" s="1039"/>
      <c r="AA8" s="1039">
        <v>5</v>
      </c>
      <c r="AB8" s="1039"/>
      <c r="AC8" s="1039"/>
      <c r="AD8" s="1039"/>
      <c r="AE8" s="1040"/>
      <c r="AF8" s="1035">
        <v>5</v>
      </c>
      <c r="AG8" s="1036"/>
      <c r="AH8" s="1036"/>
      <c r="AI8" s="1036"/>
      <c r="AJ8" s="1037"/>
      <c r="AK8" s="1080">
        <v>8</v>
      </c>
      <c r="AL8" s="1081"/>
      <c r="AM8" s="1081"/>
      <c r="AN8" s="1081"/>
      <c r="AO8" s="1081"/>
      <c r="AP8" s="1081" t="s">
        <v>550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552</v>
      </c>
      <c r="BT8" s="993"/>
      <c r="BU8" s="993"/>
      <c r="BV8" s="993"/>
      <c r="BW8" s="993"/>
      <c r="BX8" s="993"/>
      <c r="BY8" s="993"/>
      <c r="BZ8" s="993"/>
      <c r="CA8" s="993"/>
      <c r="CB8" s="993"/>
      <c r="CC8" s="993"/>
      <c r="CD8" s="993"/>
      <c r="CE8" s="993"/>
      <c r="CF8" s="993"/>
      <c r="CG8" s="1014"/>
      <c r="CH8" s="989">
        <v>-2</v>
      </c>
      <c r="CI8" s="990"/>
      <c r="CJ8" s="990"/>
      <c r="CK8" s="990"/>
      <c r="CL8" s="991"/>
      <c r="CM8" s="989">
        <v>450</v>
      </c>
      <c r="CN8" s="990"/>
      <c r="CO8" s="990"/>
      <c r="CP8" s="990"/>
      <c r="CQ8" s="991"/>
      <c r="CR8" s="989">
        <v>204</v>
      </c>
      <c r="CS8" s="990"/>
      <c r="CT8" s="990"/>
      <c r="CU8" s="990"/>
      <c r="CV8" s="991"/>
      <c r="CW8" s="989" t="s">
        <v>550</v>
      </c>
      <c r="CX8" s="990"/>
      <c r="CY8" s="990"/>
      <c r="CZ8" s="990"/>
      <c r="DA8" s="991"/>
      <c r="DB8" s="989" t="s">
        <v>550</v>
      </c>
      <c r="DC8" s="990"/>
      <c r="DD8" s="990"/>
      <c r="DE8" s="990"/>
      <c r="DF8" s="991"/>
      <c r="DG8" s="989" t="s">
        <v>550</v>
      </c>
      <c r="DH8" s="990"/>
      <c r="DI8" s="990"/>
      <c r="DJ8" s="990"/>
      <c r="DK8" s="991"/>
      <c r="DL8" s="989" t="s">
        <v>550</v>
      </c>
      <c r="DM8" s="990"/>
      <c r="DN8" s="990"/>
      <c r="DO8" s="990"/>
      <c r="DP8" s="991"/>
      <c r="DQ8" s="989" t="s">
        <v>550</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553</v>
      </c>
      <c r="BT9" s="993"/>
      <c r="BU9" s="993"/>
      <c r="BV9" s="993"/>
      <c r="BW9" s="993"/>
      <c r="BX9" s="993"/>
      <c r="BY9" s="993"/>
      <c r="BZ9" s="993"/>
      <c r="CA9" s="993"/>
      <c r="CB9" s="993"/>
      <c r="CC9" s="993"/>
      <c r="CD9" s="993"/>
      <c r="CE9" s="993"/>
      <c r="CF9" s="993"/>
      <c r="CG9" s="1014"/>
      <c r="CH9" s="989">
        <v>13</v>
      </c>
      <c r="CI9" s="990"/>
      <c r="CJ9" s="990"/>
      <c r="CK9" s="990"/>
      <c r="CL9" s="991"/>
      <c r="CM9" s="989">
        <v>43</v>
      </c>
      <c r="CN9" s="990"/>
      <c r="CO9" s="990"/>
      <c r="CP9" s="990"/>
      <c r="CQ9" s="991"/>
      <c r="CR9" s="989">
        <v>40</v>
      </c>
      <c r="CS9" s="990"/>
      <c r="CT9" s="990"/>
      <c r="CU9" s="990"/>
      <c r="CV9" s="991"/>
      <c r="CW9" s="989">
        <v>12</v>
      </c>
      <c r="CX9" s="990"/>
      <c r="CY9" s="990"/>
      <c r="CZ9" s="990"/>
      <c r="DA9" s="991"/>
      <c r="DB9" s="989">
        <v>18</v>
      </c>
      <c r="DC9" s="990"/>
      <c r="DD9" s="990"/>
      <c r="DE9" s="990"/>
      <c r="DF9" s="991"/>
      <c r="DG9" s="989" t="s">
        <v>550</v>
      </c>
      <c r="DH9" s="990"/>
      <c r="DI9" s="990"/>
      <c r="DJ9" s="990"/>
      <c r="DK9" s="991"/>
      <c r="DL9" s="989" t="s">
        <v>550</v>
      </c>
      <c r="DM9" s="990"/>
      <c r="DN9" s="990"/>
      <c r="DO9" s="990"/>
      <c r="DP9" s="991"/>
      <c r="DQ9" s="989" t="s">
        <v>550</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54958</v>
      </c>
      <c r="R23" s="1061"/>
      <c r="S23" s="1061"/>
      <c r="T23" s="1061"/>
      <c r="U23" s="1061"/>
      <c r="V23" s="1061">
        <v>52435</v>
      </c>
      <c r="W23" s="1061"/>
      <c r="X23" s="1061"/>
      <c r="Y23" s="1061"/>
      <c r="Z23" s="1061"/>
      <c r="AA23" s="1061">
        <v>2523</v>
      </c>
      <c r="AB23" s="1061"/>
      <c r="AC23" s="1061"/>
      <c r="AD23" s="1061"/>
      <c r="AE23" s="1068"/>
      <c r="AF23" s="1069">
        <v>2420</v>
      </c>
      <c r="AG23" s="1061"/>
      <c r="AH23" s="1061"/>
      <c r="AI23" s="1061"/>
      <c r="AJ23" s="1070"/>
      <c r="AK23" s="1071"/>
      <c r="AL23" s="1072"/>
      <c r="AM23" s="1072"/>
      <c r="AN23" s="1072"/>
      <c r="AO23" s="1072"/>
      <c r="AP23" s="1061">
        <v>51270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9814</v>
      </c>
      <c r="R28" s="1051"/>
      <c r="S28" s="1051"/>
      <c r="T28" s="1051"/>
      <c r="U28" s="1051"/>
      <c r="V28" s="1051">
        <v>9747</v>
      </c>
      <c r="W28" s="1051"/>
      <c r="X28" s="1051"/>
      <c r="Y28" s="1051"/>
      <c r="Z28" s="1051"/>
      <c r="AA28" s="1051">
        <v>67</v>
      </c>
      <c r="AB28" s="1051"/>
      <c r="AC28" s="1051"/>
      <c r="AD28" s="1051"/>
      <c r="AE28" s="1052"/>
      <c r="AF28" s="1053">
        <v>67</v>
      </c>
      <c r="AG28" s="1051"/>
      <c r="AH28" s="1051"/>
      <c r="AI28" s="1051"/>
      <c r="AJ28" s="1054"/>
      <c r="AK28" s="1042">
        <v>834</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9501</v>
      </c>
      <c r="R29" s="1039"/>
      <c r="S29" s="1039"/>
      <c r="T29" s="1039"/>
      <c r="U29" s="1039"/>
      <c r="V29" s="1039">
        <v>9466</v>
      </c>
      <c r="W29" s="1039"/>
      <c r="X29" s="1039"/>
      <c r="Y29" s="1039"/>
      <c r="Z29" s="1039"/>
      <c r="AA29" s="1039">
        <v>35</v>
      </c>
      <c r="AB29" s="1039"/>
      <c r="AC29" s="1039"/>
      <c r="AD29" s="1039"/>
      <c r="AE29" s="1040"/>
      <c r="AF29" s="1035">
        <v>35</v>
      </c>
      <c r="AG29" s="1036"/>
      <c r="AH29" s="1036"/>
      <c r="AI29" s="1036"/>
      <c r="AJ29" s="1037"/>
      <c r="AK29" s="980">
        <v>1485</v>
      </c>
      <c r="AL29" s="971"/>
      <c r="AM29" s="971"/>
      <c r="AN29" s="971"/>
      <c r="AO29" s="971"/>
      <c r="AP29" s="971">
        <v>9</v>
      </c>
      <c r="AQ29" s="971"/>
      <c r="AR29" s="971"/>
      <c r="AS29" s="971"/>
      <c r="AT29" s="971"/>
      <c r="AU29" s="971">
        <v>9</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1647</v>
      </c>
      <c r="R30" s="1039"/>
      <c r="S30" s="1039"/>
      <c r="T30" s="1039"/>
      <c r="U30" s="1039"/>
      <c r="V30" s="1039">
        <v>1611</v>
      </c>
      <c r="W30" s="1039"/>
      <c r="X30" s="1039"/>
      <c r="Y30" s="1039"/>
      <c r="Z30" s="1039"/>
      <c r="AA30" s="1039">
        <v>36</v>
      </c>
      <c r="AB30" s="1039"/>
      <c r="AC30" s="1039"/>
      <c r="AD30" s="1039"/>
      <c r="AE30" s="1040"/>
      <c r="AF30" s="1035">
        <v>36</v>
      </c>
      <c r="AG30" s="1036"/>
      <c r="AH30" s="1036"/>
      <c r="AI30" s="1036"/>
      <c r="AJ30" s="1037"/>
      <c r="AK30" s="980">
        <v>288</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13090</v>
      </c>
      <c r="R31" s="1039"/>
      <c r="S31" s="1039"/>
      <c r="T31" s="1039"/>
      <c r="U31" s="1039"/>
      <c r="V31" s="1039">
        <v>14551</v>
      </c>
      <c r="W31" s="1039"/>
      <c r="X31" s="1039"/>
      <c r="Y31" s="1039"/>
      <c r="Z31" s="1039"/>
      <c r="AA31" s="1039">
        <v>-1461</v>
      </c>
      <c r="AB31" s="1039"/>
      <c r="AC31" s="1039"/>
      <c r="AD31" s="1039"/>
      <c r="AE31" s="1040"/>
      <c r="AF31" s="1035">
        <v>5159</v>
      </c>
      <c r="AG31" s="1036"/>
      <c r="AH31" s="1036"/>
      <c r="AI31" s="1036"/>
      <c r="AJ31" s="1037"/>
      <c r="AK31" s="980">
        <v>1260</v>
      </c>
      <c r="AL31" s="971"/>
      <c r="AM31" s="971"/>
      <c r="AN31" s="971"/>
      <c r="AO31" s="971"/>
      <c r="AP31" s="971">
        <v>8035</v>
      </c>
      <c r="AQ31" s="971"/>
      <c r="AR31" s="971"/>
      <c r="AS31" s="971"/>
      <c r="AT31" s="971"/>
      <c r="AU31" s="971">
        <v>5207</v>
      </c>
      <c r="AV31" s="971"/>
      <c r="AW31" s="971"/>
      <c r="AX31" s="971"/>
      <c r="AY31" s="971"/>
      <c r="AZ31" s="1041" t="s">
        <v>550</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2173</v>
      </c>
      <c r="R32" s="1039"/>
      <c r="S32" s="1039"/>
      <c r="T32" s="1039"/>
      <c r="U32" s="1039"/>
      <c r="V32" s="1039">
        <v>2049</v>
      </c>
      <c r="W32" s="1039"/>
      <c r="X32" s="1039"/>
      <c r="Y32" s="1039"/>
      <c r="Z32" s="1039"/>
      <c r="AA32" s="1039">
        <v>124</v>
      </c>
      <c r="AB32" s="1039"/>
      <c r="AC32" s="1039"/>
      <c r="AD32" s="1039"/>
      <c r="AE32" s="1040"/>
      <c r="AF32" s="1035">
        <v>3724</v>
      </c>
      <c r="AG32" s="1036"/>
      <c r="AH32" s="1036"/>
      <c r="AI32" s="1036"/>
      <c r="AJ32" s="1037"/>
      <c r="AK32" s="980">
        <v>33</v>
      </c>
      <c r="AL32" s="971"/>
      <c r="AM32" s="971"/>
      <c r="AN32" s="971"/>
      <c r="AO32" s="971"/>
      <c r="AP32" s="971">
        <v>5601</v>
      </c>
      <c r="AQ32" s="971"/>
      <c r="AR32" s="971"/>
      <c r="AS32" s="971"/>
      <c r="AT32" s="971"/>
      <c r="AU32" s="971">
        <v>134</v>
      </c>
      <c r="AV32" s="971"/>
      <c r="AW32" s="971"/>
      <c r="AX32" s="971"/>
      <c r="AY32" s="971"/>
      <c r="AZ32" s="1041" t="s">
        <v>550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4152</v>
      </c>
      <c r="R33" s="1039"/>
      <c r="S33" s="1039"/>
      <c r="T33" s="1039"/>
      <c r="U33" s="1039"/>
      <c r="V33" s="1039">
        <v>3511</v>
      </c>
      <c r="W33" s="1039"/>
      <c r="X33" s="1039"/>
      <c r="Y33" s="1039"/>
      <c r="Z33" s="1039"/>
      <c r="AA33" s="1039">
        <v>641</v>
      </c>
      <c r="AB33" s="1039"/>
      <c r="AC33" s="1039"/>
      <c r="AD33" s="1039"/>
      <c r="AE33" s="1040"/>
      <c r="AF33" s="1035">
        <v>1342</v>
      </c>
      <c r="AG33" s="1036"/>
      <c r="AH33" s="1036"/>
      <c r="AI33" s="1036"/>
      <c r="AJ33" s="1037"/>
      <c r="AK33" s="980">
        <v>2266</v>
      </c>
      <c r="AL33" s="971"/>
      <c r="AM33" s="971"/>
      <c r="AN33" s="971"/>
      <c r="AO33" s="971"/>
      <c r="AP33" s="971">
        <v>30368</v>
      </c>
      <c r="AQ33" s="971"/>
      <c r="AR33" s="971"/>
      <c r="AS33" s="971"/>
      <c r="AT33" s="971"/>
      <c r="AU33" s="971">
        <v>21713</v>
      </c>
      <c r="AV33" s="971"/>
      <c r="AW33" s="971"/>
      <c r="AX33" s="971"/>
      <c r="AY33" s="971"/>
      <c r="AZ33" s="1041" t="s">
        <v>550</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228</v>
      </c>
      <c r="R34" s="1039"/>
      <c r="S34" s="1039"/>
      <c r="T34" s="1039"/>
      <c r="U34" s="1039"/>
      <c r="V34" s="1039">
        <v>224</v>
      </c>
      <c r="W34" s="1039"/>
      <c r="X34" s="1039"/>
      <c r="Y34" s="1039"/>
      <c r="Z34" s="1039"/>
      <c r="AA34" s="1039">
        <v>4</v>
      </c>
      <c r="AB34" s="1039"/>
      <c r="AC34" s="1039"/>
      <c r="AD34" s="1039"/>
      <c r="AE34" s="1040"/>
      <c r="AF34" s="1035">
        <v>4</v>
      </c>
      <c r="AG34" s="1036"/>
      <c r="AH34" s="1036"/>
      <c r="AI34" s="1036"/>
      <c r="AJ34" s="1037"/>
      <c r="AK34" s="980">
        <v>137</v>
      </c>
      <c r="AL34" s="971"/>
      <c r="AM34" s="971"/>
      <c r="AN34" s="971"/>
      <c r="AO34" s="971"/>
      <c r="AP34" s="971">
        <v>55</v>
      </c>
      <c r="AQ34" s="971"/>
      <c r="AR34" s="971"/>
      <c r="AS34" s="971"/>
      <c r="AT34" s="971"/>
      <c r="AU34" s="971">
        <v>55</v>
      </c>
      <c r="AV34" s="971"/>
      <c r="AW34" s="971"/>
      <c r="AX34" s="971"/>
      <c r="AY34" s="971"/>
      <c r="AZ34" s="1041" t="s">
        <v>550</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10367</v>
      </c>
      <c r="AG63" s="959"/>
      <c r="AH63" s="959"/>
      <c r="AI63" s="959"/>
      <c r="AJ63" s="1022"/>
      <c r="AK63" s="1023"/>
      <c r="AL63" s="963"/>
      <c r="AM63" s="963"/>
      <c r="AN63" s="963"/>
      <c r="AO63" s="963"/>
      <c r="AP63" s="959">
        <v>44068</v>
      </c>
      <c r="AQ63" s="959"/>
      <c r="AR63" s="959"/>
      <c r="AS63" s="959"/>
      <c r="AT63" s="959"/>
      <c r="AU63" s="959">
        <v>27118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377</v>
      </c>
      <c r="R68" s="982"/>
      <c r="S68" s="982"/>
      <c r="T68" s="982"/>
      <c r="U68" s="982"/>
      <c r="V68" s="982">
        <v>366</v>
      </c>
      <c r="W68" s="982"/>
      <c r="X68" s="982"/>
      <c r="Y68" s="982"/>
      <c r="Z68" s="982"/>
      <c r="AA68" s="982">
        <v>11</v>
      </c>
      <c r="AB68" s="982"/>
      <c r="AC68" s="982"/>
      <c r="AD68" s="982"/>
      <c r="AE68" s="982"/>
      <c r="AF68" s="982">
        <v>11</v>
      </c>
      <c r="AG68" s="982"/>
      <c r="AH68" s="982"/>
      <c r="AI68" s="982"/>
      <c r="AJ68" s="982"/>
      <c r="AK68" s="982" t="s">
        <v>550</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31</v>
      </c>
      <c r="R69" s="971"/>
      <c r="S69" s="971"/>
      <c r="T69" s="971"/>
      <c r="U69" s="971"/>
      <c r="V69" s="971">
        <v>30</v>
      </c>
      <c r="W69" s="971"/>
      <c r="X69" s="971"/>
      <c r="Y69" s="971"/>
      <c r="Z69" s="971"/>
      <c r="AA69" s="971">
        <v>1</v>
      </c>
      <c r="AB69" s="971"/>
      <c r="AC69" s="971"/>
      <c r="AD69" s="971"/>
      <c r="AE69" s="971"/>
      <c r="AF69" s="971">
        <v>1</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0</v>
      </c>
      <c r="R70" s="971"/>
      <c r="S70" s="971"/>
      <c r="T70" s="971"/>
      <c r="U70" s="971"/>
      <c r="V70" s="971">
        <v>0</v>
      </c>
      <c r="W70" s="971"/>
      <c r="X70" s="971"/>
      <c r="Y70" s="971"/>
      <c r="Z70" s="971"/>
      <c r="AA70" s="971">
        <v>0</v>
      </c>
      <c r="AB70" s="971"/>
      <c r="AC70" s="971"/>
      <c r="AD70" s="971"/>
      <c r="AE70" s="971"/>
      <c r="AF70" s="971">
        <v>0</v>
      </c>
      <c r="AG70" s="971"/>
      <c r="AH70" s="971"/>
      <c r="AI70" s="971"/>
      <c r="AJ70" s="971"/>
      <c r="AK70" s="971">
        <v>0</v>
      </c>
      <c r="AL70" s="971"/>
      <c r="AM70" s="971"/>
      <c r="AN70" s="971"/>
      <c r="AO70" s="971"/>
      <c r="AP70" s="971" t="s">
        <v>550</v>
      </c>
      <c r="AQ70" s="971"/>
      <c r="AR70" s="971"/>
      <c r="AS70" s="971"/>
      <c r="AT70" s="971"/>
      <c r="AU70" s="971" t="s">
        <v>550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80</v>
      </c>
      <c r="R71" s="971"/>
      <c r="S71" s="971"/>
      <c r="T71" s="971"/>
      <c r="U71" s="971"/>
      <c r="V71" s="971">
        <v>77</v>
      </c>
      <c r="W71" s="971"/>
      <c r="X71" s="971"/>
      <c r="Y71" s="971"/>
      <c r="Z71" s="971"/>
      <c r="AA71" s="971">
        <v>2</v>
      </c>
      <c r="AB71" s="971"/>
      <c r="AC71" s="971"/>
      <c r="AD71" s="971"/>
      <c r="AE71" s="971"/>
      <c r="AF71" s="971">
        <v>2</v>
      </c>
      <c r="AG71" s="971"/>
      <c r="AH71" s="971"/>
      <c r="AI71" s="971"/>
      <c r="AJ71" s="971"/>
      <c r="AK71" s="971" t="s">
        <v>550</v>
      </c>
      <c r="AL71" s="971"/>
      <c r="AM71" s="971"/>
      <c r="AN71" s="971"/>
      <c r="AO71" s="971"/>
      <c r="AP71" s="971" t="s">
        <v>550</v>
      </c>
      <c r="AQ71" s="971"/>
      <c r="AR71" s="971"/>
      <c r="AS71" s="971"/>
      <c r="AT71" s="971"/>
      <c r="AU71" s="971" t="s">
        <v>550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171</v>
      </c>
      <c r="R72" s="971"/>
      <c r="S72" s="971"/>
      <c r="T72" s="971"/>
      <c r="U72" s="971"/>
      <c r="V72" s="971">
        <v>154</v>
      </c>
      <c r="W72" s="971"/>
      <c r="X72" s="971"/>
      <c r="Y72" s="971"/>
      <c r="Z72" s="971"/>
      <c r="AA72" s="971">
        <v>16</v>
      </c>
      <c r="AB72" s="971"/>
      <c r="AC72" s="971"/>
      <c r="AD72" s="971"/>
      <c r="AE72" s="971"/>
      <c r="AF72" s="971">
        <v>16</v>
      </c>
      <c r="AG72" s="971"/>
      <c r="AH72" s="971"/>
      <c r="AI72" s="971"/>
      <c r="AJ72" s="971"/>
      <c r="AK72" s="971" t="s">
        <v>550</v>
      </c>
      <c r="AL72" s="971"/>
      <c r="AM72" s="971"/>
      <c r="AN72" s="971"/>
      <c r="AO72" s="971"/>
      <c r="AP72" s="971" t="s">
        <v>550</v>
      </c>
      <c r="AQ72" s="971"/>
      <c r="AR72" s="971"/>
      <c r="AS72" s="971"/>
      <c r="AT72" s="971"/>
      <c r="AU72" s="971" t="s">
        <v>550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559</v>
      </c>
      <c r="C73" s="975"/>
      <c r="D73" s="975"/>
      <c r="E73" s="975"/>
      <c r="F73" s="975"/>
      <c r="G73" s="975"/>
      <c r="H73" s="975"/>
      <c r="I73" s="975"/>
      <c r="J73" s="975"/>
      <c r="K73" s="975"/>
      <c r="L73" s="975"/>
      <c r="M73" s="975"/>
      <c r="N73" s="975"/>
      <c r="O73" s="975"/>
      <c r="P73" s="976"/>
      <c r="Q73" s="977">
        <v>196156</v>
      </c>
      <c r="R73" s="971"/>
      <c r="S73" s="971"/>
      <c r="T73" s="971"/>
      <c r="U73" s="971"/>
      <c r="V73" s="971">
        <v>192212</v>
      </c>
      <c r="W73" s="971"/>
      <c r="X73" s="971"/>
      <c r="Y73" s="971"/>
      <c r="Z73" s="971"/>
      <c r="AA73" s="971">
        <v>3944</v>
      </c>
      <c r="AB73" s="971"/>
      <c r="AC73" s="971"/>
      <c r="AD73" s="971"/>
      <c r="AE73" s="971"/>
      <c r="AF73" s="971">
        <v>3944</v>
      </c>
      <c r="AG73" s="971"/>
      <c r="AH73" s="971"/>
      <c r="AI73" s="971"/>
      <c r="AJ73" s="971"/>
      <c r="AK73" s="971">
        <v>1663</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560</v>
      </c>
      <c r="C74" s="975"/>
      <c r="D74" s="975"/>
      <c r="E74" s="975"/>
      <c r="F74" s="975"/>
      <c r="G74" s="975"/>
      <c r="H74" s="975"/>
      <c r="I74" s="975"/>
      <c r="J74" s="975"/>
      <c r="K74" s="975"/>
      <c r="L74" s="975"/>
      <c r="M74" s="975"/>
      <c r="N74" s="975"/>
      <c r="O74" s="975"/>
      <c r="P74" s="976"/>
      <c r="Q74" s="977">
        <v>112</v>
      </c>
      <c r="R74" s="971"/>
      <c r="S74" s="971"/>
      <c r="T74" s="971"/>
      <c r="U74" s="971"/>
      <c r="V74" s="971">
        <v>98</v>
      </c>
      <c r="W74" s="971"/>
      <c r="X74" s="971"/>
      <c r="Y74" s="971"/>
      <c r="Z74" s="971"/>
      <c r="AA74" s="971">
        <v>14</v>
      </c>
      <c r="AB74" s="971"/>
      <c r="AC74" s="971"/>
      <c r="AD74" s="971"/>
      <c r="AE74" s="971"/>
      <c r="AF74" s="971">
        <v>14</v>
      </c>
      <c r="AG74" s="971"/>
      <c r="AH74" s="971"/>
      <c r="AI74" s="971"/>
      <c r="AJ74" s="971"/>
      <c r="AK74" s="971">
        <v>8</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561</v>
      </c>
      <c r="C75" s="975"/>
      <c r="D75" s="975"/>
      <c r="E75" s="975"/>
      <c r="F75" s="975"/>
      <c r="G75" s="975"/>
      <c r="H75" s="975"/>
      <c r="I75" s="975"/>
      <c r="J75" s="975"/>
      <c r="K75" s="975"/>
      <c r="L75" s="975"/>
      <c r="M75" s="975"/>
      <c r="N75" s="975"/>
      <c r="O75" s="975"/>
      <c r="P75" s="976"/>
      <c r="Q75" s="978">
        <v>41</v>
      </c>
      <c r="R75" s="979"/>
      <c r="S75" s="979"/>
      <c r="T75" s="979"/>
      <c r="U75" s="980"/>
      <c r="V75" s="981">
        <v>38</v>
      </c>
      <c r="W75" s="979"/>
      <c r="X75" s="979"/>
      <c r="Y75" s="979"/>
      <c r="Z75" s="980"/>
      <c r="AA75" s="981">
        <v>3</v>
      </c>
      <c r="AB75" s="979"/>
      <c r="AC75" s="979"/>
      <c r="AD75" s="979"/>
      <c r="AE75" s="980"/>
      <c r="AF75" s="981">
        <v>3</v>
      </c>
      <c r="AG75" s="979"/>
      <c r="AH75" s="979"/>
      <c r="AI75" s="979"/>
      <c r="AJ75" s="980"/>
      <c r="AK75" s="981" t="s">
        <v>550</v>
      </c>
      <c r="AL75" s="979"/>
      <c r="AM75" s="979"/>
      <c r="AN75" s="979"/>
      <c r="AO75" s="980"/>
      <c r="AP75" s="981" t="s">
        <v>550</v>
      </c>
      <c r="AQ75" s="979"/>
      <c r="AR75" s="979"/>
      <c r="AS75" s="979"/>
      <c r="AT75" s="980"/>
      <c r="AU75" s="981" t="s">
        <v>550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3991</v>
      </c>
      <c r="AG88" s="959"/>
      <c r="AH88" s="959"/>
      <c r="AI88" s="959"/>
      <c r="AJ88" s="959"/>
      <c r="AK88" s="963"/>
      <c r="AL88" s="963"/>
      <c r="AM88" s="963"/>
      <c r="AN88" s="963"/>
      <c r="AO88" s="963"/>
      <c r="AP88" s="959" t="s">
        <v>550</v>
      </c>
      <c r="AQ88" s="959"/>
      <c r="AR88" s="959"/>
      <c r="AS88" s="959"/>
      <c r="AT88" s="959"/>
      <c r="AU88" s="959" t="s">
        <v>550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259</v>
      </c>
      <c r="CS102" s="953"/>
      <c r="CT102" s="953"/>
      <c r="CU102" s="953"/>
      <c r="CV102" s="954"/>
      <c r="CW102" s="952">
        <v>11</v>
      </c>
      <c r="CX102" s="953"/>
      <c r="CY102" s="953"/>
      <c r="CZ102" s="953"/>
      <c r="DA102" s="954"/>
      <c r="DB102" s="952">
        <v>23</v>
      </c>
      <c r="DC102" s="953"/>
      <c r="DD102" s="953"/>
      <c r="DE102" s="953"/>
      <c r="DF102" s="954"/>
      <c r="DG102" s="952" t="s">
        <v>550</v>
      </c>
      <c r="DH102" s="953"/>
      <c r="DI102" s="953"/>
      <c r="DJ102" s="953"/>
      <c r="DK102" s="954"/>
      <c r="DL102" s="952" t="s">
        <v>550</v>
      </c>
      <c r="DM102" s="953"/>
      <c r="DN102" s="953"/>
      <c r="DO102" s="953"/>
      <c r="DP102" s="954"/>
      <c r="DQ102" s="952" t="s">
        <v>550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3882515</v>
      </c>
      <c r="AB110" s="889"/>
      <c r="AC110" s="889"/>
      <c r="AD110" s="889"/>
      <c r="AE110" s="890"/>
      <c r="AF110" s="891">
        <v>4221357</v>
      </c>
      <c r="AG110" s="889"/>
      <c r="AH110" s="889"/>
      <c r="AI110" s="889"/>
      <c r="AJ110" s="890"/>
      <c r="AK110" s="891">
        <v>4610219</v>
      </c>
      <c r="AL110" s="889"/>
      <c r="AM110" s="889"/>
      <c r="AN110" s="889"/>
      <c r="AO110" s="890"/>
      <c r="AP110" s="892">
        <v>19.8</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53707806</v>
      </c>
      <c r="BR110" s="842"/>
      <c r="BS110" s="842"/>
      <c r="BT110" s="842"/>
      <c r="BU110" s="842"/>
      <c r="BV110" s="842">
        <v>53078298</v>
      </c>
      <c r="BW110" s="842"/>
      <c r="BX110" s="842"/>
      <c r="BY110" s="842"/>
      <c r="BZ110" s="842"/>
      <c r="CA110" s="842">
        <v>51270345</v>
      </c>
      <c r="CB110" s="842"/>
      <c r="CC110" s="842"/>
      <c r="CD110" s="842"/>
      <c r="CE110" s="842"/>
      <c r="CF110" s="866">
        <v>219.8</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28184866</v>
      </c>
      <c r="BR112" s="817"/>
      <c r="BS112" s="817"/>
      <c r="BT112" s="817"/>
      <c r="BU112" s="817"/>
      <c r="BV112" s="817">
        <v>27391786</v>
      </c>
      <c r="BW112" s="817"/>
      <c r="BX112" s="817"/>
      <c r="BY112" s="817"/>
      <c r="BZ112" s="817"/>
      <c r="CA112" s="817">
        <v>27117925</v>
      </c>
      <c r="CB112" s="817"/>
      <c r="CC112" s="817"/>
      <c r="CD112" s="817"/>
      <c r="CE112" s="817"/>
      <c r="CF112" s="875">
        <v>116.2</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2918423</v>
      </c>
      <c r="AB113" s="919"/>
      <c r="AC113" s="919"/>
      <c r="AD113" s="919"/>
      <c r="AE113" s="920"/>
      <c r="AF113" s="921">
        <v>2850108</v>
      </c>
      <c r="AG113" s="919"/>
      <c r="AH113" s="919"/>
      <c r="AI113" s="919"/>
      <c r="AJ113" s="920"/>
      <c r="AK113" s="921">
        <v>2804168</v>
      </c>
      <c r="AL113" s="919"/>
      <c r="AM113" s="919"/>
      <c r="AN113" s="919"/>
      <c r="AO113" s="920"/>
      <c r="AP113" s="922">
        <v>12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280</v>
      </c>
      <c r="BR113" s="817"/>
      <c r="BS113" s="817"/>
      <c r="BT113" s="817"/>
      <c r="BU113" s="817"/>
      <c r="BV113" s="817">
        <v>89</v>
      </c>
      <c r="BW113" s="817"/>
      <c r="BX113" s="817"/>
      <c r="BY113" s="817"/>
      <c r="BZ113" s="817"/>
      <c r="CA113" s="817" t="s">
        <v>122</v>
      </c>
      <c r="CB113" s="817"/>
      <c r="CC113" s="817"/>
      <c r="CD113" s="817"/>
      <c r="CE113" s="817"/>
      <c r="CF113" s="875" t="s">
        <v>122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358</v>
      </c>
      <c r="AB114" s="780"/>
      <c r="AC114" s="780"/>
      <c r="AD114" s="780"/>
      <c r="AE114" s="781"/>
      <c r="AF114" s="782">
        <v>137</v>
      </c>
      <c r="AG114" s="780"/>
      <c r="AH114" s="780"/>
      <c r="AI114" s="780"/>
      <c r="AJ114" s="781"/>
      <c r="AK114" s="782">
        <v>75</v>
      </c>
      <c r="AL114" s="780"/>
      <c r="AM114" s="780"/>
      <c r="AN114" s="780"/>
      <c r="AO114" s="781"/>
      <c r="AP114" s="824">
        <v>0</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5003635</v>
      </c>
      <c r="BR114" s="817"/>
      <c r="BS114" s="817"/>
      <c r="BT114" s="817"/>
      <c r="BU114" s="817"/>
      <c r="BV114" s="817">
        <v>5396684</v>
      </c>
      <c r="BW114" s="817"/>
      <c r="BX114" s="817"/>
      <c r="BY114" s="817"/>
      <c r="BZ114" s="817"/>
      <c r="CA114" s="817">
        <v>5323631</v>
      </c>
      <c r="CB114" s="817"/>
      <c r="CC114" s="817"/>
      <c r="CD114" s="817"/>
      <c r="CE114" s="817"/>
      <c r="CF114" s="875">
        <v>22.8</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6801296</v>
      </c>
      <c r="AB117" s="903"/>
      <c r="AC117" s="903"/>
      <c r="AD117" s="903"/>
      <c r="AE117" s="904"/>
      <c r="AF117" s="905">
        <v>7071602</v>
      </c>
      <c r="AG117" s="903"/>
      <c r="AH117" s="903"/>
      <c r="AI117" s="903"/>
      <c r="AJ117" s="904"/>
      <c r="AK117" s="905">
        <v>7414462</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86896587</v>
      </c>
      <c r="BR119" s="845"/>
      <c r="BS119" s="845"/>
      <c r="BT119" s="845"/>
      <c r="BU119" s="845"/>
      <c r="BV119" s="845">
        <v>85866857</v>
      </c>
      <c r="BW119" s="845"/>
      <c r="BX119" s="845"/>
      <c r="BY119" s="845"/>
      <c r="BZ119" s="845"/>
      <c r="CA119" s="845">
        <v>83711901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9388831</v>
      </c>
      <c r="BR120" s="842"/>
      <c r="BS120" s="842"/>
      <c r="BT120" s="842"/>
      <c r="BU120" s="842"/>
      <c r="BV120" s="842">
        <v>9199373</v>
      </c>
      <c r="BW120" s="842"/>
      <c r="BX120" s="842"/>
      <c r="BY120" s="842"/>
      <c r="BZ120" s="842"/>
      <c r="CA120" s="842">
        <v>9736494</v>
      </c>
      <c r="CB120" s="842"/>
      <c r="CC120" s="842"/>
      <c r="CD120" s="842"/>
      <c r="CE120" s="842"/>
      <c r="CF120" s="866">
        <v>41.7</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22944186</v>
      </c>
      <c r="DH120" s="842"/>
      <c r="DI120" s="842"/>
      <c r="DJ120" s="842"/>
      <c r="DK120" s="842"/>
      <c r="DL120" s="842">
        <v>22263842</v>
      </c>
      <c r="DM120" s="842"/>
      <c r="DN120" s="842"/>
      <c r="DO120" s="842"/>
      <c r="DP120" s="842"/>
      <c r="DQ120" s="842">
        <v>21713433</v>
      </c>
      <c r="DR120" s="842"/>
      <c r="DS120" s="842"/>
      <c r="DT120" s="842"/>
      <c r="DU120" s="842"/>
      <c r="DV120" s="843">
        <v>93.1</v>
      </c>
      <c r="DW120" s="843"/>
      <c r="DX120" s="843"/>
      <c r="DY120" s="843"/>
      <c r="DZ120" s="844"/>
    </row>
    <row r="121" spans="1:130" s="218"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11638733</v>
      </c>
      <c r="BR121" s="817"/>
      <c r="BS121" s="817"/>
      <c r="BT121" s="817"/>
      <c r="BU121" s="817"/>
      <c r="BV121" s="817">
        <v>11604898</v>
      </c>
      <c r="BW121" s="817"/>
      <c r="BX121" s="817"/>
      <c r="BY121" s="817"/>
      <c r="BZ121" s="817"/>
      <c r="CA121" s="817">
        <v>11994298</v>
      </c>
      <c r="CB121" s="817"/>
      <c r="CC121" s="817"/>
      <c r="CD121" s="817"/>
      <c r="CE121" s="817"/>
      <c r="CF121" s="875">
        <v>51.4</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4851372</v>
      </c>
      <c r="DH121" s="817"/>
      <c r="DI121" s="817"/>
      <c r="DJ121" s="817"/>
      <c r="DK121" s="817"/>
      <c r="DL121" s="817">
        <v>4844591</v>
      </c>
      <c r="DM121" s="817"/>
      <c r="DN121" s="817"/>
      <c r="DO121" s="817"/>
      <c r="DP121" s="817"/>
      <c r="DQ121" s="817">
        <v>5206672</v>
      </c>
      <c r="DR121" s="817"/>
      <c r="DS121" s="817"/>
      <c r="DT121" s="817"/>
      <c r="DU121" s="817"/>
      <c r="DV121" s="794">
        <v>22.3</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53548485</v>
      </c>
      <c r="BR122" s="845"/>
      <c r="BS122" s="845"/>
      <c r="BT122" s="845"/>
      <c r="BU122" s="845"/>
      <c r="BV122" s="845">
        <v>51877571</v>
      </c>
      <c r="BW122" s="845"/>
      <c r="BX122" s="845"/>
      <c r="BY122" s="845"/>
      <c r="BZ122" s="845"/>
      <c r="CA122" s="845">
        <v>49486641</v>
      </c>
      <c r="CB122" s="845"/>
      <c r="CC122" s="845"/>
      <c r="CD122" s="845"/>
      <c r="CE122" s="845"/>
      <c r="CF122" s="846">
        <v>212.1</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154976</v>
      </c>
      <c r="DH122" s="817"/>
      <c r="DI122" s="817"/>
      <c r="DJ122" s="817"/>
      <c r="DK122" s="817"/>
      <c r="DL122" s="817">
        <v>146714</v>
      </c>
      <c r="DM122" s="817"/>
      <c r="DN122" s="817"/>
      <c r="DO122" s="817"/>
      <c r="DP122" s="817"/>
      <c r="DQ122" s="817">
        <v>134432</v>
      </c>
      <c r="DR122" s="817"/>
      <c r="DS122" s="817"/>
      <c r="DT122" s="817"/>
      <c r="DU122" s="817"/>
      <c r="DV122" s="794">
        <v>0.6</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74576049</v>
      </c>
      <c r="BR123" s="833"/>
      <c r="BS123" s="833"/>
      <c r="BT123" s="833"/>
      <c r="BU123" s="833"/>
      <c r="BV123" s="833">
        <v>72681842</v>
      </c>
      <c r="BW123" s="833"/>
      <c r="BX123" s="833"/>
      <c r="BY123" s="833"/>
      <c r="BZ123" s="833"/>
      <c r="CA123" s="833">
        <v>71217433</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v>222593</v>
      </c>
      <c r="DH123" s="780"/>
      <c r="DI123" s="780"/>
      <c r="DJ123" s="780"/>
      <c r="DK123" s="781"/>
      <c r="DL123" s="782">
        <v>126322</v>
      </c>
      <c r="DM123" s="780"/>
      <c r="DN123" s="780"/>
      <c r="DO123" s="780"/>
      <c r="DP123" s="781"/>
      <c r="DQ123" s="782">
        <v>54505</v>
      </c>
      <c r="DR123" s="780"/>
      <c r="DS123" s="780"/>
      <c r="DT123" s="780"/>
      <c r="DU123" s="781"/>
      <c r="DV123" s="824">
        <v>0.2</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56.1</v>
      </c>
      <c r="BR124" s="831"/>
      <c r="BS124" s="831"/>
      <c r="BT124" s="831"/>
      <c r="BU124" s="831"/>
      <c r="BV124" s="831">
        <v>59</v>
      </c>
      <c r="BW124" s="831"/>
      <c r="BX124" s="831"/>
      <c r="BY124" s="831"/>
      <c r="BZ124" s="831"/>
      <c r="CA124" s="831">
        <v>53.5</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11739</v>
      </c>
      <c r="DH124" s="764"/>
      <c r="DI124" s="764"/>
      <c r="DJ124" s="764"/>
      <c r="DK124" s="765"/>
      <c r="DL124" s="766">
        <v>10317</v>
      </c>
      <c r="DM124" s="764"/>
      <c r="DN124" s="764"/>
      <c r="DO124" s="764"/>
      <c r="DP124" s="765"/>
      <c r="DQ124" s="766">
        <v>8883</v>
      </c>
      <c r="DR124" s="764"/>
      <c r="DS124" s="764"/>
      <c r="DT124" s="764"/>
      <c r="DU124" s="765"/>
      <c r="DV124" s="848">
        <v>0</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1092716</v>
      </c>
      <c r="AB128" s="801"/>
      <c r="AC128" s="801"/>
      <c r="AD128" s="801"/>
      <c r="AE128" s="802"/>
      <c r="AF128" s="803">
        <v>1130903</v>
      </c>
      <c r="AG128" s="801"/>
      <c r="AH128" s="801"/>
      <c r="AI128" s="801"/>
      <c r="AJ128" s="802"/>
      <c r="AK128" s="803">
        <v>1111570</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11.96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25831868</v>
      </c>
      <c r="AB129" s="780"/>
      <c r="AC129" s="780"/>
      <c r="AD129" s="780"/>
      <c r="AE129" s="781"/>
      <c r="AF129" s="782">
        <v>26380700</v>
      </c>
      <c r="AG129" s="780"/>
      <c r="AH129" s="780"/>
      <c r="AI129" s="780"/>
      <c r="AJ129" s="781"/>
      <c r="AK129" s="782">
        <v>27053410</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16.96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3906544</v>
      </c>
      <c r="AB130" s="780"/>
      <c r="AC130" s="780"/>
      <c r="AD130" s="780"/>
      <c r="AE130" s="781"/>
      <c r="AF130" s="782">
        <v>4065388</v>
      </c>
      <c r="AG130" s="780"/>
      <c r="AH130" s="780"/>
      <c r="AI130" s="780"/>
      <c r="AJ130" s="781"/>
      <c r="AK130" s="782">
        <v>3724415</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9.1999999999999993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21925324</v>
      </c>
      <c r="AB131" s="764"/>
      <c r="AC131" s="764"/>
      <c r="AD131" s="764"/>
      <c r="AE131" s="765"/>
      <c r="AF131" s="766">
        <v>22315312</v>
      </c>
      <c r="AG131" s="764"/>
      <c r="AH131" s="764"/>
      <c r="AI131" s="764"/>
      <c r="AJ131" s="765"/>
      <c r="AK131" s="766">
        <v>23328995</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53.5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8.2189709030000007</v>
      </c>
      <c r="AB132" s="745"/>
      <c r="AC132" s="745"/>
      <c r="AD132" s="745"/>
      <c r="AE132" s="746"/>
      <c r="AF132" s="747">
        <v>8.403696279</v>
      </c>
      <c r="AG132" s="745"/>
      <c r="AH132" s="745"/>
      <c r="AI132" s="745"/>
      <c r="AJ132" s="746"/>
      <c r="AK132" s="747">
        <v>11.05267072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6.9</v>
      </c>
      <c r="AB133" s="724"/>
      <c r="AC133" s="724"/>
      <c r="AD133" s="724"/>
      <c r="AE133" s="725"/>
      <c r="AF133" s="723">
        <v>7.6</v>
      </c>
      <c r="AG133" s="724"/>
      <c r="AH133" s="724"/>
      <c r="AI133" s="724"/>
      <c r="AJ133" s="725"/>
      <c r="AK133" s="723">
        <v>9.1999999999999993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HBsa84njWq36oeV/kcG0cEgSUucQCXVPT4VFDeIfBaqIzlp8JrqlRXPS8TBg4/Opa7deNPaeSVQFlOJ0mNY8w==" saltValue="wQz0aduaCuM6BSFS4rQE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2c+kM0nBtFwQE/QT3eWFVpDXVMMVE3o1jYPPlQeqyZWzy076FfL4kYEljE2h1VZ86is6/tSDJhcsWKSSYzMpIQ==" saltValue="LcBBhrny5wUpufjOWszWh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IQ9umd6IHoNLqRpBAm7LZcs7nE9HJsLEYFx1JRXTWO25W+tUpk35Ms4RN+FxwOd8BpkbDjpw1Qh1A9RN+NoEtg==" saltValue="ZsitYz35/BHucaRyDIZE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9007588</v>
      </c>
      <c r="AP9" s="269">
        <v>81239</v>
      </c>
      <c r="AQ9" s="270">
        <v>74190</v>
      </c>
      <c r="AR9" s="271">
        <v>9.5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61533</v>
      </c>
      <c r="AP10" s="272">
        <v>555</v>
      </c>
      <c r="AQ10" s="273">
        <v>4494</v>
      </c>
      <c r="AR10" s="274">
        <v>-87.7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294581</v>
      </c>
      <c r="AP11" s="272">
        <v>2657</v>
      </c>
      <c r="AQ11" s="273">
        <v>2274</v>
      </c>
      <c r="AR11" s="274">
        <v>16.8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23</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94720</v>
      </c>
      <c r="AP13" s="272">
        <v>854</v>
      </c>
      <c r="AQ13" s="273">
        <v>2538</v>
      </c>
      <c r="AR13" s="274">
        <v>-66.400000000000006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89652</v>
      </c>
      <c r="AP14" s="272">
        <v>809</v>
      </c>
      <c r="AQ14" s="273">
        <v>2009</v>
      </c>
      <c r="AR14" s="274">
        <v>-59.7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-485593</v>
      </c>
      <c r="AP15" s="272">
        <v>-4380</v>
      </c>
      <c r="AQ15" s="273">
        <v>-4396</v>
      </c>
      <c r="AR15" s="274">
        <v>-0.4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9062481</v>
      </c>
      <c r="AP16" s="272">
        <v>81734</v>
      </c>
      <c r="AQ16" s="273">
        <v>81133</v>
      </c>
      <c r="AR16" s="274">
        <v>0.7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8.35</v>
      </c>
      <c r="AP21" s="286">
        <v>7.09</v>
      </c>
      <c r="AQ21" s="287">
        <v>1.26</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98</v>
      </c>
      <c r="AP22" s="291">
        <v>99.1</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4610219</v>
      </c>
      <c r="AP32" s="300">
        <v>41579</v>
      </c>
      <c r="AQ32" s="301">
        <v>38069</v>
      </c>
      <c r="AR32" s="302">
        <v>9.1999999999999993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2804168</v>
      </c>
      <c r="AP35" s="300">
        <v>25291</v>
      </c>
      <c r="AQ35" s="301">
        <v>11274</v>
      </c>
      <c r="AR35" s="302">
        <v>124.3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75</v>
      </c>
      <c r="AP36" s="300">
        <v>1</v>
      </c>
      <c r="AQ36" s="301">
        <v>1710</v>
      </c>
      <c r="AR36" s="302">
        <v>-99.9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731</v>
      </c>
      <c r="AR37" s="302" t="s">
        <v>490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1</v>
      </c>
      <c r="AR38" s="292" t="s">
        <v>490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-1111570</v>
      </c>
      <c r="AP39" s="300">
        <v>-10025</v>
      </c>
      <c r="AQ39" s="301">
        <v>-7408</v>
      </c>
      <c r="AR39" s="302">
        <v>35.299999999999997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-3724415</v>
      </c>
      <c r="AP40" s="300">
        <v>-33590</v>
      </c>
      <c r="AQ40" s="301">
        <v>-32910</v>
      </c>
      <c r="AR40" s="302">
        <v>2.1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2578477</v>
      </c>
      <c r="AP41" s="300">
        <v>23255</v>
      </c>
      <c r="AQ41" s="301">
        <v>11466</v>
      </c>
      <c r="AR41" s="302">
        <v>102.8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9870744</v>
      </c>
      <c r="AN51" s="322">
        <v>87704</v>
      </c>
      <c r="AO51" s="323">
        <v>77.400000000000006</v>
      </c>
      <c r="AP51" s="324">
        <v>56416</v>
      </c>
      <c r="AQ51" s="325">
        <v>-15</v>
      </c>
      <c r="AR51" s="326">
        <v>92.4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6477068</v>
      </c>
      <c r="AN52" s="330">
        <v>57550</v>
      </c>
      <c r="AO52" s="331">
        <v>89.2</v>
      </c>
      <c r="AP52" s="332">
        <v>32623</v>
      </c>
      <c r="AQ52" s="333">
        <v>-5.5</v>
      </c>
      <c r="AR52" s="334">
        <v>94.7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7601523</v>
      </c>
      <c r="AN53" s="322">
        <v>67988</v>
      </c>
      <c r="AO53" s="323">
        <v>-22.5</v>
      </c>
      <c r="AP53" s="324">
        <v>49217</v>
      </c>
      <c r="AQ53" s="325">
        <v>-12.8</v>
      </c>
      <c r="AR53" s="326">
        <v>-9.6999999999999993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4606727</v>
      </c>
      <c r="AN54" s="330">
        <v>41202</v>
      </c>
      <c r="AO54" s="331">
        <v>-28.4</v>
      </c>
      <c r="AP54" s="332">
        <v>27232</v>
      </c>
      <c r="AQ54" s="333">
        <v>-16.5</v>
      </c>
      <c r="AR54" s="334">
        <v>-11.9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7795773</v>
      </c>
      <c r="AN55" s="322">
        <v>69825</v>
      </c>
      <c r="AO55" s="323">
        <v>2.7</v>
      </c>
      <c r="AP55" s="324">
        <v>49211</v>
      </c>
      <c r="AQ55" s="325">
        <v>0</v>
      </c>
      <c r="AR55" s="326">
        <v>2.7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4419396</v>
      </c>
      <c r="AN56" s="330">
        <v>39583</v>
      </c>
      <c r="AO56" s="331">
        <v>-3.9</v>
      </c>
      <c r="AP56" s="332">
        <v>28367</v>
      </c>
      <c r="AQ56" s="333">
        <v>4.2</v>
      </c>
      <c r="AR56" s="334">
        <v>-8.1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5579984</v>
      </c>
      <c r="AN57" s="322">
        <v>50217</v>
      </c>
      <c r="AO57" s="323">
        <v>-28.1</v>
      </c>
      <c r="AP57" s="324">
        <v>51738</v>
      </c>
      <c r="AQ57" s="325">
        <v>5.0999999999999996</v>
      </c>
      <c r="AR57" s="326">
        <v>-33.200000000000003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3213473</v>
      </c>
      <c r="AN58" s="330">
        <v>28919</v>
      </c>
      <c r="AO58" s="331">
        <v>-26.9</v>
      </c>
      <c r="AP58" s="332">
        <v>30360</v>
      </c>
      <c r="AQ58" s="333">
        <v>7</v>
      </c>
      <c r="AR58" s="334">
        <v>-33.9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3980499</v>
      </c>
      <c r="AN59" s="322">
        <v>35900</v>
      </c>
      <c r="AO59" s="323">
        <v>-28.5</v>
      </c>
      <c r="AP59" s="324">
        <v>67158</v>
      </c>
      <c r="AQ59" s="325">
        <v>29.8</v>
      </c>
      <c r="AR59" s="326">
        <v>-58.3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2218305</v>
      </c>
      <c r="AN60" s="330">
        <v>20007</v>
      </c>
      <c r="AO60" s="331">
        <v>-30.8</v>
      </c>
      <c r="AP60" s="332">
        <v>42077</v>
      </c>
      <c r="AQ60" s="333">
        <v>38.6</v>
      </c>
      <c r="AR60" s="334">
        <v>-69.400000000000006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6965705</v>
      </c>
      <c r="AN61" s="337">
        <v>62327</v>
      </c>
      <c r="AO61" s="338">
        <v>0.2</v>
      </c>
      <c r="AP61" s="339">
        <v>54748</v>
      </c>
      <c r="AQ61" s="340">
        <v>1.4</v>
      </c>
      <c r="AR61" s="326">
        <v>-1.2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4186994</v>
      </c>
      <c r="AN62" s="330">
        <v>37452</v>
      </c>
      <c r="AO62" s="331">
        <v>-0.2</v>
      </c>
      <c r="AP62" s="332">
        <v>32132</v>
      </c>
      <c r="AQ62" s="333">
        <v>5.6</v>
      </c>
      <c r="AR62" s="334">
        <v>-5.8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kpDmK1hkAuBny7iMyCdfKnVS7NwGmMnJLVk8R3YH92hdH2EEtoNjJGV/wwtjqMNR4sz6gw/VDNnJLBU6NBU1Ew==" saltValue="t8HskZzKmyLqO+zxzfR4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85" zoomScaleNormal="85" zoomScaleSheetLayoutView="55" workbookViewId="0">
      <selection activeCell="B1" sqref="B1"/>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h8pla+GYj2VjouRQLBSpDTkGjSCMaB99hmVHszYBEx1De7GZZ0BKdVP+IjDc+XduPThr6mYqbD1mebpKetmF+g==" saltValue="favr4cmIrLEvcrfLOiLk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iZwOT8QWDMoMBYiJr3kuY6ocNNnPjZzyvMsiqrXAkRi5Kt5pSFvUN6X7zQg9j9qPt0zaCSLGIoIU2FFdj5RSPw==" saltValue="VVubRXzqnim3T9cGen5j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O45" sqref="O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10.54</v>
      </c>
      <c r="G47" s="12">
        <v>10.19</v>
      </c>
      <c r="H47" s="12">
        <v>12.24</v>
      </c>
      <c r="I47" s="12">
        <v>11.63</v>
      </c>
      <c r="J47" s="13">
        <v>12.36</v>
      </c>
    </row>
    <row r="48" spans="2:10" ht="57.75" customHeight="1" x14ac:dyDescent="0.2">
      <c r="B48" s="14"/>
      <c r="C48" s="1141" t="s">
        <v>4</v>
      </c>
      <c r="D48" s="1141"/>
      <c r="E48" s="1142"/>
      <c r="F48" s="15">
        <v>2.62</v>
      </c>
      <c r="G48" s="16">
        <v>8.4499999999999993</v>
      </c>
      <c r="H48" s="16">
        <v>9.1</v>
      </c>
      <c r="I48" s="16">
        <v>8.6300000000000008</v>
      </c>
      <c r="J48" s="17">
        <v>8.9499999999999993</v>
      </c>
    </row>
    <row r="49" spans="2:10" ht="57.75" customHeight="1" thickBot="1" x14ac:dyDescent="0.25">
      <c r="B49" s="18"/>
      <c r="C49" s="1143" t="s">
        <v>5</v>
      </c>
      <c r="D49" s="1143"/>
      <c r="E49" s="1144"/>
      <c r="F49" s="19" t="s">
        <v>533</v>
      </c>
      <c r="G49" s="20">
        <v>6.11</v>
      </c>
      <c r="H49" s="20">
        <v>2.1</v>
      </c>
      <c r="I49" s="20" t="s">
        <v>534</v>
      </c>
      <c r="J49" s="21">
        <v>1.54</v>
      </c>
    </row>
    <row r="50" spans="2:10" ht="13" x14ac:dyDescent="0.2"/>
  </sheetData>
  <sheetProtection algorithmName="SHA-512" hashValue="70J5+v9rLgtk+BwHOYhir8GMdr4TzePIwDr4Mzk0LK504Y2caD0keYOTYltmzGKBU5V9vLhg/xmAKZZUBRvQCQ==" saltValue="94e7kzp4yTBZYS4HBLFf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cp:lastModifiedBy>
  <cp:lastPrinted>2026-03-19T05:23:12Z</cp:lastPrinted>
  <dcterms:created xsi:type="dcterms:W3CDTF">2026-02-23T07:24:37Z</dcterms:created>
  <dcterms:modified xsi:type="dcterms:W3CDTF">2026-03-26T08:02:06Z</dcterms:modified>
  <cp:category/>
</cp:coreProperties>
</file>