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840" yWindow="65416" windowWidth="10470" windowHeight="8490" tabRatio="652" activeTab="0"/>
  </bookViews>
  <sheets>
    <sheet name="ごみ処理統計" sheetId="1" r:id="rId1"/>
  </sheets>
  <definedNames>
    <definedName name="_xlnm.Print_Area" localSheetId="0">'ごみ処理統計'!$A$1:$N$176</definedName>
  </definedNames>
  <calcPr fullCalcOnLoad="1"/>
</workbook>
</file>

<file path=xl/sharedStrings.xml><?xml version="1.0" encoding="utf-8"?>
<sst xmlns="http://schemas.openxmlformats.org/spreadsheetml/2006/main" count="86" uniqueCount="63">
  <si>
    <t>可燃ごみ</t>
  </si>
  <si>
    <t>缶・金属類</t>
  </si>
  <si>
    <t>びん類</t>
  </si>
  <si>
    <t>粗大ごみ</t>
  </si>
  <si>
    <t>段ボール</t>
  </si>
  <si>
    <t>繊維類</t>
  </si>
  <si>
    <t>集団回収</t>
  </si>
  <si>
    <t>雑誌</t>
  </si>
  <si>
    <t>新聞</t>
  </si>
  <si>
    <t>H16年度</t>
  </si>
  <si>
    <t>H17年度</t>
  </si>
  <si>
    <t>H18年度</t>
  </si>
  <si>
    <t>資源化量</t>
  </si>
  <si>
    <t>容器包装プラスチック</t>
  </si>
  <si>
    <t>資源化率</t>
  </si>
  <si>
    <t>資源化率（％）</t>
  </si>
  <si>
    <t>ペットボトル</t>
  </si>
  <si>
    <t>ペットボトル</t>
  </si>
  <si>
    <t>資源化量および資源化率</t>
  </si>
  <si>
    <t>資源化量合計</t>
  </si>
  <si>
    <t>小　　計</t>
  </si>
  <si>
    <t>粗大金属類</t>
  </si>
  <si>
    <t>容器包装ﾌﾟﾗｽﾁｯｸ</t>
  </si>
  <si>
    <t>清掃センター</t>
  </si>
  <si>
    <t>単位：トン</t>
  </si>
  <si>
    <t>排出量合計</t>
  </si>
  <si>
    <t>H19年度</t>
  </si>
  <si>
    <t>廃食用油</t>
  </si>
  <si>
    <t>使用済み乾電池</t>
  </si>
  <si>
    <t>硬質プラスチック</t>
  </si>
  <si>
    <t>古紙・衣類</t>
  </si>
  <si>
    <t>ごみ処理量</t>
  </si>
  <si>
    <t>彦根市のごみ処理統計</t>
  </si>
  <si>
    <t>ごみ処理経費</t>
  </si>
  <si>
    <r>
      <t xml:space="preserve">人口
</t>
    </r>
    <r>
      <rPr>
        <sz val="8"/>
        <rFont val="ＭＳ Ｐゴシック"/>
        <family val="3"/>
      </rPr>
      <t>（基準：１０月１日）</t>
    </r>
  </si>
  <si>
    <t>単位：円</t>
  </si>
  <si>
    <t>単位：人</t>
  </si>
  <si>
    <t>ごみ発生量
（集団回収を含む）</t>
  </si>
  <si>
    <t>資源化総量
（集団回収を含む）</t>
  </si>
  <si>
    <t>H20年度</t>
  </si>
  <si>
    <t>牛乳ﾊﾟｯｸ・金属類</t>
  </si>
  <si>
    <t>埋立ごみ</t>
  </si>
  <si>
    <t>H21年度</t>
  </si>
  <si>
    <t>H22年度</t>
  </si>
  <si>
    <t>H23年度</t>
  </si>
  <si>
    <t>H16年度</t>
  </si>
  <si>
    <t>H17年度</t>
  </si>
  <si>
    <t>H18年度</t>
  </si>
  <si>
    <t>H19年度</t>
  </si>
  <si>
    <t>H20年度</t>
  </si>
  <si>
    <t>H21年度</t>
  </si>
  <si>
    <t>H22年度</t>
  </si>
  <si>
    <t>H24年度</t>
  </si>
  <si>
    <t>H23年度</t>
  </si>
  <si>
    <t>一般会計
歳出総額</t>
  </si>
  <si>
    <t>１人あたりの
処理経費</t>
  </si>
  <si>
    <t>１ﾄﾝあたりの
処理経費</t>
  </si>
  <si>
    <t>古紙・衣類（行政回収）</t>
  </si>
  <si>
    <t>古紙・衣類（集団回収）</t>
  </si>
  <si>
    <t>H25年度</t>
  </si>
  <si>
    <t>H24年度</t>
  </si>
  <si>
    <t>1人1日あたり排出量（ｇ）</t>
  </si>
  <si>
    <t xml:space="preserve"> 年度別ごみ処理経費の推移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</si>
</sst>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.0;[Red]\-#,##0.0"/>
    <numFmt numFmtId="178" formatCode="#,##0.000;[Red]\-#,##0.000"/>
    <numFmt numFmtId="179" formatCode="#,##0.0000;[Red]\-#,##0.0000"/>
    <numFmt numFmtId="180" formatCode="#,##0.0_ ;[Red]\-#,##0.0\ "/>
    <numFmt numFmtId="181" formatCode="yyyy/m/d;@"/>
    <numFmt numFmtId="182" formatCode="0.000%"/>
    <numFmt numFmtId="183" formatCode="0.0000%"/>
    <numFmt numFmtId="184" formatCode="0.00000%"/>
    <numFmt numFmtId="185" formatCode="#,##0_);[Red]\(#,##0\)"/>
    <numFmt numFmtId="186" formatCode="0.0_ "/>
    <numFmt numFmtId="187" formatCode="#,##0&quot;千円&quot;"/>
    <numFmt numFmtId="188" formatCode="#,##0&quot;トン&quot;"/>
    <numFmt numFmtId="189" formatCode="#,##0&quot;円&quot;"/>
    <numFmt numFmtId="190" formatCode="#,##0.0&quot;円&quot;"/>
    <numFmt numFmtId="191" formatCode="#,##0_ "/>
    <numFmt numFmtId="192" formatCode="#,##0.0_ "/>
    <numFmt numFmtId="193" formatCode="#,##0_ ;[Red]\-#,##0\ "/>
    <numFmt numFmtId="194" formatCode="[$-411]ge\.m\.d;@"/>
    <numFmt numFmtId="195" formatCode="0.0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8"/>
      <color indexed="8"/>
      <name val="ＭＳ Ｐゴシック"/>
      <family val="3"/>
    </font>
    <font>
      <sz val="8.25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5.75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2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38" fontId="4" fillId="0" borderId="10" xfId="49" applyFont="1" applyBorder="1" applyAlignment="1">
      <alignment vertical="center" shrinkToFit="1"/>
    </xf>
    <xf numFmtId="38" fontId="4" fillId="0" borderId="11" xfId="49" applyFont="1" applyBorder="1" applyAlignment="1">
      <alignment vertical="center" shrinkToFit="1"/>
    </xf>
    <xf numFmtId="38" fontId="4" fillId="33" borderId="10" xfId="49" applyFont="1" applyFill="1" applyBorder="1" applyAlignment="1">
      <alignment vertical="center" shrinkToFit="1"/>
    </xf>
    <xf numFmtId="38" fontId="4" fillId="33" borderId="11" xfId="49" applyFont="1" applyFill="1" applyBorder="1" applyAlignment="1">
      <alignment vertical="center" shrinkToFit="1"/>
    </xf>
    <xf numFmtId="38" fontId="4" fillId="0" borderId="10" xfId="0" applyNumberFormat="1" applyFont="1" applyBorder="1" applyAlignment="1">
      <alignment vertical="center"/>
    </xf>
    <xf numFmtId="38" fontId="4" fillId="34" borderId="12" xfId="49" applyFont="1" applyFill="1" applyBorder="1" applyAlignment="1">
      <alignment horizontal="right" vertical="center" wrapText="1"/>
    </xf>
    <xf numFmtId="0" fontId="5" fillId="0" borderId="0" xfId="0" applyFont="1" applyAlignment="1">
      <alignment vertical="center"/>
    </xf>
    <xf numFmtId="0" fontId="2" fillId="35" borderId="13" xfId="0" applyFont="1" applyFill="1" applyBorder="1" applyAlignment="1">
      <alignment vertical="center"/>
    </xf>
    <xf numFmtId="0" fontId="2" fillId="35" borderId="14" xfId="0" applyFont="1" applyFill="1" applyBorder="1" applyAlignment="1">
      <alignment vertical="center"/>
    </xf>
    <xf numFmtId="38" fontId="4" fillId="0" borderId="15" xfId="0" applyNumberFormat="1" applyFont="1" applyBorder="1" applyAlignment="1">
      <alignment vertical="center"/>
    </xf>
    <xf numFmtId="176" fontId="4" fillId="34" borderId="16" xfId="42" applyNumberFormat="1" applyFont="1" applyFill="1" applyBorder="1" applyAlignment="1">
      <alignment vertical="center"/>
    </xf>
    <xf numFmtId="176" fontId="4" fillId="34" borderId="17" xfId="42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2" fillId="35" borderId="18" xfId="0" applyFont="1" applyFill="1" applyBorder="1" applyAlignment="1">
      <alignment vertical="center"/>
    </xf>
    <xf numFmtId="0" fontId="2" fillId="35" borderId="19" xfId="0" applyFont="1" applyFill="1" applyBorder="1" applyAlignment="1">
      <alignment horizontal="center" vertical="center" shrinkToFit="1"/>
    </xf>
    <xf numFmtId="0" fontId="2" fillId="35" borderId="20" xfId="0" applyFont="1" applyFill="1" applyBorder="1" applyAlignment="1">
      <alignment horizontal="center" vertical="center" shrinkToFit="1"/>
    </xf>
    <xf numFmtId="38" fontId="4" fillId="34" borderId="16" xfId="49" applyFont="1" applyFill="1" applyBorder="1" applyAlignment="1">
      <alignment horizontal="right" vertical="center" wrapText="1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shrinkToFit="1"/>
    </xf>
    <xf numFmtId="38" fontId="4" fillId="0" borderId="0" xfId="49" applyFont="1" applyFill="1" applyBorder="1" applyAlignment="1">
      <alignment vertical="center" shrinkToFit="1"/>
    </xf>
    <xf numFmtId="38" fontId="4" fillId="0" borderId="0" xfId="49" applyFont="1" applyFill="1" applyBorder="1" applyAlignment="1">
      <alignment horizontal="right" vertical="center" wrapText="1"/>
    </xf>
    <xf numFmtId="38" fontId="4" fillId="0" borderId="0" xfId="0" applyNumberFormat="1" applyFont="1" applyFill="1" applyBorder="1" applyAlignment="1">
      <alignment vertical="center"/>
    </xf>
    <xf numFmtId="176" fontId="4" fillId="0" borderId="0" xfId="42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2" fillId="35" borderId="18" xfId="0" applyFont="1" applyFill="1" applyBorder="1" applyAlignment="1">
      <alignment horizontal="center" vertical="center" shrinkToFit="1"/>
    </xf>
    <xf numFmtId="38" fontId="4" fillId="0" borderId="21" xfId="49" applyFont="1" applyBorder="1" applyAlignment="1">
      <alignment vertical="center" shrinkToFit="1"/>
    </xf>
    <xf numFmtId="38" fontId="4" fillId="34" borderId="22" xfId="49" applyFont="1" applyFill="1" applyBorder="1" applyAlignment="1">
      <alignment horizontal="right" vertical="center" wrapText="1"/>
    </xf>
    <xf numFmtId="38" fontId="4" fillId="0" borderId="15" xfId="49" applyFont="1" applyBorder="1" applyAlignment="1">
      <alignment vertical="center" shrinkToFit="1"/>
    </xf>
    <xf numFmtId="38" fontId="4" fillId="34" borderId="17" xfId="49" applyFont="1" applyFill="1" applyBorder="1" applyAlignment="1">
      <alignment horizontal="right" vertical="center" wrapText="1"/>
    </xf>
    <xf numFmtId="38" fontId="4" fillId="33" borderId="21" xfId="49" applyFont="1" applyFill="1" applyBorder="1" applyAlignment="1">
      <alignment vertical="center" shrinkToFit="1"/>
    </xf>
    <xf numFmtId="38" fontId="4" fillId="33" borderId="15" xfId="49" applyFont="1" applyFill="1" applyBorder="1" applyAlignment="1">
      <alignment vertical="center" shrinkToFit="1"/>
    </xf>
    <xf numFmtId="38" fontId="4" fillId="0" borderId="23" xfId="49" applyFont="1" applyBorder="1" applyAlignment="1">
      <alignment vertical="center" shrinkToFit="1"/>
    </xf>
    <xf numFmtId="38" fontId="4" fillId="0" borderId="24" xfId="49" applyFont="1" applyBorder="1" applyAlignment="1">
      <alignment vertical="center" shrinkToFit="1"/>
    </xf>
    <xf numFmtId="38" fontId="4" fillId="0" borderId="25" xfId="49" applyFont="1" applyBorder="1" applyAlignment="1">
      <alignment vertical="center" shrinkToFit="1"/>
    </xf>
    <xf numFmtId="38" fontId="4" fillId="0" borderId="26" xfId="49" applyFont="1" applyBorder="1" applyAlignment="1">
      <alignment vertical="center" shrinkToFit="1"/>
    </xf>
    <xf numFmtId="38" fontId="0" fillId="0" borderId="0" xfId="49" applyFont="1" applyBorder="1" applyAlignment="1">
      <alignment vertical="center"/>
    </xf>
    <xf numFmtId="38" fontId="4" fillId="34" borderId="27" xfId="49" applyFont="1" applyFill="1" applyBorder="1" applyAlignment="1">
      <alignment horizontal="right" vertical="center" wrapText="1"/>
    </xf>
    <xf numFmtId="38" fontId="4" fillId="34" borderId="28" xfId="49" applyFont="1" applyFill="1" applyBorder="1" applyAlignment="1">
      <alignment horizontal="right" vertical="center" wrapText="1"/>
    </xf>
    <xf numFmtId="38" fontId="4" fillId="9" borderId="29" xfId="49" applyFont="1" applyFill="1" applyBorder="1" applyAlignment="1">
      <alignment horizontal="right" vertical="center" wrapText="1"/>
    </xf>
    <xf numFmtId="38" fontId="4" fillId="9" borderId="27" xfId="49" applyFont="1" applyFill="1" applyBorder="1" applyAlignment="1">
      <alignment horizontal="right" vertical="center" wrapText="1"/>
    </xf>
    <xf numFmtId="38" fontId="4" fillId="9" borderId="30" xfId="49" applyFont="1" applyFill="1" applyBorder="1" applyAlignment="1">
      <alignment horizontal="right" vertical="center" wrapText="1"/>
    </xf>
    <xf numFmtId="38" fontId="4" fillId="9" borderId="28" xfId="49" applyFont="1" applyFill="1" applyBorder="1" applyAlignment="1">
      <alignment horizontal="right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38" fontId="0" fillId="0" borderId="16" xfId="49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35" borderId="34" xfId="0" applyFont="1" applyFill="1" applyBorder="1" applyAlignment="1">
      <alignment horizontal="left" vertical="center" shrinkToFit="1"/>
    </xf>
    <xf numFmtId="0" fontId="2" fillId="35" borderId="21" xfId="0" applyFont="1" applyFill="1" applyBorder="1" applyAlignment="1">
      <alignment horizontal="left" vertical="center" shrinkToFit="1"/>
    </xf>
    <xf numFmtId="0" fontId="2" fillId="35" borderId="11" xfId="0" applyFont="1" applyFill="1" applyBorder="1" applyAlignment="1">
      <alignment horizontal="left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38" fontId="0" fillId="0" borderId="35" xfId="49" applyFont="1" applyBorder="1" applyAlignment="1">
      <alignment horizontal="center" vertical="center"/>
    </xf>
    <xf numFmtId="38" fontId="0" fillId="0" borderId="22" xfId="49" applyFont="1" applyBorder="1" applyAlignment="1">
      <alignment horizontal="center" vertical="center"/>
    </xf>
    <xf numFmtId="38" fontId="0" fillId="0" borderId="36" xfId="49" applyFont="1" applyBorder="1" applyAlignment="1">
      <alignment horizontal="center" vertical="center"/>
    </xf>
    <xf numFmtId="0" fontId="2" fillId="35" borderId="37" xfId="0" applyFont="1" applyFill="1" applyBorder="1" applyAlignment="1">
      <alignment horizontal="left" vertical="center" shrinkToFit="1"/>
    </xf>
    <xf numFmtId="0" fontId="2" fillId="35" borderId="25" xfId="0" applyFont="1" applyFill="1" applyBorder="1" applyAlignment="1">
      <alignment horizontal="left" vertical="center" shrinkToFit="1"/>
    </xf>
    <xf numFmtId="0" fontId="2" fillId="35" borderId="23" xfId="0" applyFont="1" applyFill="1" applyBorder="1" applyAlignment="1">
      <alignment horizontal="left" vertical="center" shrinkToFit="1"/>
    </xf>
    <xf numFmtId="0" fontId="0" fillId="36" borderId="38" xfId="0" applyFill="1" applyBorder="1" applyAlignment="1">
      <alignment horizontal="center" vertical="center"/>
    </xf>
    <xf numFmtId="0" fontId="0" fillId="36" borderId="12" xfId="0" applyFill="1" applyBorder="1" applyAlignment="1">
      <alignment horizontal="center" vertical="center"/>
    </xf>
    <xf numFmtId="38" fontId="0" fillId="0" borderId="35" xfId="49" applyFont="1" applyBorder="1" applyAlignment="1">
      <alignment horizontal="right" vertical="center"/>
    </xf>
    <xf numFmtId="38" fontId="0" fillId="0" borderId="12" xfId="49" applyFont="1" applyBorder="1" applyAlignment="1">
      <alignment horizontal="right" vertical="center"/>
    </xf>
    <xf numFmtId="38" fontId="0" fillId="0" borderId="12" xfId="49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35" borderId="13" xfId="0" applyFill="1" applyBorder="1" applyAlignment="1">
      <alignment horizontal="center" vertical="center"/>
    </xf>
    <xf numFmtId="0" fontId="0" fillId="35" borderId="18" xfId="0" applyFill="1" applyBorder="1" applyAlignment="1">
      <alignment horizontal="center" vertical="center"/>
    </xf>
    <xf numFmtId="0" fontId="0" fillId="35" borderId="14" xfId="0" applyFill="1" applyBorder="1" applyAlignment="1">
      <alignment horizontal="center" vertical="center"/>
    </xf>
    <xf numFmtId="0" fontId="2" fillId="9" borderId="39" xfId="0" applyFont="1" applyFill="1" applyBorder="1" applyAlignment="1">
      <alignment horizontal="center" vertical="center" wrapText="1"/>
    </xf>
    <xf numFmtId="0" fontId="2" fillId="9" borderId="30" xfId="0" applyFont="1" applyFill="1" applyBorder="1" applyAlignment="1">
      <alignment horizontal="center" vertical="center" wrapText="1"/>
    </xf>
    <xf numFmtId="0" fontId="2" fillId="9" borderId="29" xfId="0" applyFont="1" applyFill="1" applyBorder="1" applyAlignment="1">
      <alignment horizontal="center" vertical="center" wrapText="1"/>
    </xf>
    <xf numFmtId="0" fontId="2" fillId="35" borderId="40" xfId="0" applyFont="1" applyFill="1" applyBorder="1" applyAlignment="1">
      <alignment horizontal="center" vertical="center" textRotation="255" wrapText="1"/>
    </xf>
    <xf numFmtId="0" fontId="2" fillId="35" borderId="41" xfId="0" applyFont="1" applyFill="1" applyBorder="1" applyAlignment="1">
      <alignment horizontal="center" vertical="center" textRotation="255" wrapText="1"/>
    </xf>
    <xf numFmtId="0" fontId="2" fillId="35" borderId="42" xfId="0" applyFont="1" applyFill="1" applyBorder="1" applyAlignment="1">
      <alignment horizontal="center" vertical="center" textRotation="255" wrapText="1"/>
    </xf>
    <xf numFmtId="0" fontId="2" fillId="33" borderId="32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2" fillId="34" borderId="43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38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5" borderId="34" xfId="0" applyFont="1" applyFill="1" applyBorder="1" applyAlignment="1">
      <alignment horizontal="center" vertical="center" wrapText="1"/>
    </xf>
    <xf numFmtId="0" fontId="2" fillId="35" borderId="2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44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/>
    </xf>
    <xf numFmtId="0" fontId="2" fillId="35" borderId="40" xfId="0" applyFont="1" applyFill="1" applyBorder="1" applyAlignment="1">
      <alignment horizontal="center" vertical="center" textRotation="255"/>
    </xf>
    <xf numFmtId="0" fontId="2" fillId="35" borderId="41" xfId="0" applyFont="1" applyFill="1" applyBorder="1" applyAlignment="1">
      <alignment horizontal="center" vertical="center" textRotation="255"/>
    </xf>
    <xf numFmtId="0" fontId="2" fillId="35" borderId="42" xfId="0" applyFont="1" applyFill="1" applyBorder="1" applyAlignment="1">
      <alignment horizontal="center" vertical="center" textRotation="255"/>
    </xf>
    <xf numFmtId="0" fontId="2" fillId="33" borderId="45" xfId="0" applyFont="1" applyFill="1" applyBorder="1" applyAlignment="1">
      <alignment horizontal="center" vertical="center" shrinkToFit="1"/>
    </xf>
    <xf numFmtId="0" fontId="2" fillId="33" borderId="33" xfId="0" applyFont="1" applyFill="1" applyBorder="1" applyAlignment="1">
      <alignment horizontal="center" vertical="center" shrinkToFit="1"/>
    </xf>
    <xf numFmtId="38" fontId="0" fillId="0" borderId="31" xfId="49" applyFont="1" applyBorder="1" applyAlignment="1">
      <alignment horizontal="center" vertical="center"/>
    </xf>
    <xf numFmtId="38" fontId="0" fillId="0" borderId="46" xfId="49" applyFont="1" applyBorder="1" applyAlignment="1">
      <alignment horizontal="center" vertical="center"/>
    </xf>
    <xf numFmtId="0" fontId="0" fillId="36" borderId="34" xfId="0" applyFill="1" applyBorder="1" applyAlignment="1">
      <alignment horizontal="center" vertical="center"/>
    </xf>
    <xf numFmtId="0" fontId="0" fillId="36" borderId="11" xfId="0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6" borderId="47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36" borderId="48" xfId="0" applyFill="1" applyBorder="1" applyAlignment="1">
      <alignment horizontal="center" vertical="center" wrapText="1"/>
    </xf>
    <xf numFmtId="0" fontId="0" fillId="36" borderId="49" xfId="0" applyFill="1" applyBorder="1" applyAlignment="1">
      <alignment horizontal="center" vertical="center" wrapText="1"/>
    </xf>
    <xf numFmtId="38" fontId="0" fillId="0" borderId="11" xfId="49" applyFont="1" applyBorder="1" applyAlignment="1">
      <alignment horizontal="center" vertical="center"/>
    </xf>
    <xf numFmtId="0" fontId="0" fillId="36" borderId="48" xfId="0" applyFill="1" applyBorder="1" applyAlignment="1">
      <alignment horizontal="center" vertical="center"/>
    </xf>
    <xf numFmtId="0" fontId="0" fillId="36" borderId="49" xfId="0" applyFill="1" applyBorder="1" applyAlignment="1">
      <alignment horizontal="center" vertical="center"/>
    </xf>
    <xf numFmtId="0" fontId="2" fillId="34" borderId="50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38" fontId="0" fillId="0" borderId="31" xfId="49" applyFont="1" applyBorder="1" applyAlignment="1">
      <alignment horizontal="right" vertical="center"/>
    </xf>
    <xf numFmtId="38" fontId="0" fillId="0" borderId="11" xfId="49" applyFont="1" applyBorder="1" applyAlignment="1">
      <alignment horizontal="right" vertical="center"/>
    </xf>
    <xf numFmtId="38" fontId="0" fillId="0" borderId="10" xfId="49" applyFont="1" applyBorder="1" applyAlignment="1">
      <alignment horizontal="center" vertical="center"/>
    </xf>
    <xf numFmtId="38" fontId="0" fillId="0" borderId="21" xfId="49" applyFont="1" applyBorder="1" applyAlignment="1">
      <alignment horizontal="center" vertical="center"/>
    </xf>
    <xf numFmtId="0" fontId="0" fillId="36" borderId="51" xfId="0" applyFill="1" applyBorder="1" applyAlignment="1">
      <alignment horizontal="center" vertical="center" wrapText="1"/>
    </xf>
    <xf numFmtId="0" fontId="0" fillId="36" borderId="52" xfId="0" applyFill="1" applyBorder="1" applyAlignment="1">
      <alignment horizontal="center" vertical="center" wrapText="1"/>
    </xf>
    <xf numFmtId="0" fontId="0" fillId="0" borderId="46" xfId="0" applyBorder="1" applyAlignment="1">
      <alignment horizontal="center" vertical="center"/>
    </xf>
    <xf numFmtId="38" fontId="0" fillId="0" borderId="0" xfId="49" applyFont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36" borderId="53" xfId="0" applyFill="1" applyBorder="1" applyAlignment="1">
      <alignment horizontal="center" vertical="center"/>
    </xf>
    <xf numFmtId="0" fontId="0" fillId="36" borderId="54" xfId="0" applyFill="1" applyBorder="1" applyAlignment="1">
      <alignment horizontal="center" vertical="center"/>
    </xf>
    <xf numFmtId="0" fontId="0" fillId="36" borderId="33" xfId="0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ごみ処理量の推移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25"/>
          <c:y val="0.086"/>
          <c:w val="0.768"/>
          <c:h val="0.91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'ごみ処理統計'!$A$5</c:f>
              <c:strCache>
                <c:ptCount val="1"/>
                <c:pt idx="0">
                  <c:v>可燃ごみ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'ごみ処理統計'!$D$4:$M$4</c:f>
              <c:strCache/>
            </c:strRef>
          </c:cat>
          <c:val>
            <c:numRef>
              <c:f>'ごみ処理統計'!$D$5:$M$5</c:f>
              <c:numCache/>
            </c:numRef>
          </c:val>
        </c:ser>
        <c:ser>
          <c:idx val="1"/>
          <c:order val="1"/>
          <c:tx>
            <c:strRef>
              <c:f>'ごみ処理統計'!$A$6</c:f>
              <c:strCache>
                <c:ptCount val="1"/>
                <c:pt idx="0">
                  <c:v>容器包装プラスチック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'ごみ処理統計'!$D$4:$M$4</c:f>
              <c:strCache/>
            </c:strRef>
          </c:cat>
          <c:val>
            <c:numRef>
              <c:f>'ごみ処理統計'!$D$6:$M$6</c:f>
              <c:numCache/>
            </c:numRef>
          </c:val>
        </c:ser>
        <c:ser>
          <c:idx val="2"/>
          <c:order val="2"/>
          <c:tx>
            <c:strRef>
              <c:f>'ごみ処理統計'!$A$7</c:f>
              <c:strCache>
                <c:ptCount val="1"/>
                <c:pt idx="0">
                  <c:v>埋立ごみ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'ごみ処理統計'!$D$4:$M$4</c:f>
              <c:strCache/>
            </c:strRef>
          </c:cat>
          <c:val>
            <c:numRef>
              <c:f>'ごみ処理統計'!$D$7:$M$7</c:f>
              <c:numCache/>
            </c:numRef>
          </c:val>
        </c:ser>
        <c:ser>
          <c:idx val="3"/>
          <c:order val="3"/>
          <c:tx>
            <c:strRef>
              <c:f>'ごみ処理統計'!$A$8</c:f>
              <c:strCache>
                <c:ptCount val="1"/>
                <c:pt idx="0">
                  <c:v>缶・金属類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'ごみ処理統計'!$D$4:$M$4</c:f>
              <c:strCache/>
            </c:strRef>
          </c:cat>
          <c:val>
            <c:numRef>
              <c:f>'ごみ処理統計'!$D$8:$M$8</c:f>
              <c:numCache/>
            </c:numRef>
          </c:val>
        </c:ser>
        <c:ser>
          <c:idx val="4"/>
          <c:order val="4"/>
          <c:tx>
            <c:strRef>
              <c:f>'ごみ処理統計'!$A$9</c:f>
              <c:strCache>
                <c:ptCount val="1"/>
                <c:pt idx="0">
                  <c:v>びん類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'ごみ処理統計'!$D$4:$M$4</c:f>
              <c:strCache/>
            </c:strRef>
          </c:cat>
          <c:val>
            <c:numRef>
              <c:f>'ごみ処理統計'!$D$9:$M$9</c:f>
              <c:numCache/>
            </c:numRef>
          </c:val>
        </c:ser>
        <c:ser>
          <c:idx val="5"/>
          <c:order val="5"/>
          <c:tx>
            <c:strRef>
              <c:f>'ごみ処理統計'!$A$10</c:f>
              <c:strCache>
                <c:ptCount val="1"/>
                <c:pt idx="0">
                  <c:v>粗大ごみ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'ごみ処理統計'!$D$4:$M$4</c:f>
              <c:strCache/>
            </c:strRef>
          </c:cat>
          <c:val>
            <c:numRef>
              <c:f>'ごみ処理統計'!$D$10:$M$10</c:f>
              <c:numCache/>
            </c:numRef>
          </c:val>
        </c:ser>
        <c:ser>
          <c:idx val="6"/>
          <c:order val="6"/>
          <c:tx>
            <c:strRef>
              <c:f>'ごみ処理統計'!$A$11</c:f>
              <c:strCache>
                <c:ptCount val="1"/>
                <c:pt idx="0">
                  <c:v>ペットボトル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'ごみ処理統計'!$D$4:$M$4</c:f>
              <c:strCache/>
            </c:strRef>
          </c:cat>
          <c:val>
            <c:numRef>
              <c:f>'ごみ処理統計'!$D$11:$M$11</c:f>
              <c:numCache/>
            </c:numRef>
          </c:val>
        </c:ser>
        <c:ser>
          <c:idx val="7"/>
          <c:order val="7"/>
          <c:tx>
            <c:strRef>
              <c:f>'ごみ処理統計'!$A$12</c:f>
              <c:strCache>
                <c:ptCount val="1"/>
                <c:pt idx="0">
                  <c:v>使用済み乾電池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'ごみ処理統計'!$D$4:$M$4</c:f>
              <c:strCache/>
            </c:strRef>
          </c:cat>
          <c:val>
            <c:numRef>
              <c:f>'ごみ処理統計'!$D$12:$M$12</c:f>
              <c:numCache/>
            </c:numRef>
          </c:val>
        </c:ser>
        <c:ser>
          <c:idx val="8"/>
          <c:order val="8"/>
          <c:tx>
            <c:strRef>
              <c:f>'ごみ処理統計'!$A$14</c:f>
              <c:strCache>
                <c:ptCount val="1"/>
                <c:pt idx="0">
                  <c:v>古紙・衣類（行政回収）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'ごみ処理統計'!$D$4:$M$4</c:f>
              <c:strCache/>
            </c:strRef>
          </c:cat>
          <c:val>
            <c:numRef>
              <c:f>'ごみ処理統計'!$D$14:$M$14</c:f>
              <c:numCache/>
            </c:numRef>
          </c:val>
        </c:ser>
        <c:ser>
          <c:idx val="9"/>
          <c:order val="9"/>
          <c:tx>
            <c:strRef>
              <c:f>'ごみ処理統計'!$A$13</c:f>
              <c:strCache>
                <c:ptCount val="1"/>
                <c:pt idx="0">
                  <c:v>廃食用油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'ごみ処理統計'!$D$4:$M$4</c:f>
              <c:strCache/>
            </c:strRef>
          </c:cat>
          <c:val>
            <c:numRef>
              <c:f>'ごみ処理統計'!$D$13:$M$13</c:f>
              <c:numCache/>
            </c:numRef>
          </c:val>
        </c:ser>
        <c:ser>
          <c:idx val="10"/>
          <c:order val="10"/>
          <c:tx>
            <c:strRef>
              <c:f>'ごみ処理統計'!$A$15</c:f>
              <c:strCache>
                <c:ptCount val="1"/>
                <c:pt idx="0">
                  <c:v>古紙・衣類（集団回収）</c:v>
                </c:pt>
              </c:strCache>
            </c:strRef>
          </c:tx>
          <c:spPr>
            <a:solidFill>
              <a:srgbClr val="91C3D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'ごみ処理統計'!$D$15:$M$15</c:f>
              <c:numCache/>
            </c:numRef>
          </c:val>
        </c:ser>
        <c:overlap val="100"/>
        <c:axId val="42675814"/>
        <c:axId val="48538007"/>
      </c:barChart>
      <c:catAx>
        <c:axId val="426758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538007"/>
        <c:crosses val="autoZero"/>
        <c:auto val="1"/>
        <c:lblOffset val="100"/>
        <c:tickLblSkip val="1"/>
        <c:noMultiLvlLbl val="0"/>
      </c:catAx>
      <c:valAx>
        <c:axId val="485380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67581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725"/>
          <c:y val="0.22225"/>
          <c:w val="0.18175"/>
          <c:h val="0.74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清掃センターでの資源化量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1055"/>
          <c:w val="0.81625"/>
          <c:h val="0.8582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'ごみ処理統計'!$B$41</c:f>
              <c:strCache>
                <c:ptCount val="1"/>
                <c:pt idx="0">
                  <c:v>缶・金属類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'ごみ処理統計'!$D$40:$M$40</c:f>
              <c:strCache/>
            </c:strRef>
          </c:cat>
          <c:val>
            <c:numRef>
              <c:f>'ごみ処理統計'!$D$41:$M$41</c:f>
              <c:numCache/>
            </c:numRef>
          </c:val>
        </c:ser>
        <c:ser>
          <c:idx val="0"/>
          <c:order val="1"/>
          <c:tx>
            <c:strRef>
              <c:f>'ごみ処理統計'!$B$42</c:f>
              <c:strCache>
                <c:ptCount val="1"/>
                <c:pt idx="0">
                  <c:v>びん類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'ごみ処理統計'!$D$40:$M$40</c:f>
              <c:strCache/>
            </c:strRef>
          </c:cat>
          <c:val>
            <c:numRef>
              <c:f>'ごみ処理統計'!$D$42:$M$42</c:f>
              <c:numCache/>
            </c:numRef>
          </c:val>
        </c:ser>
        <c:ser>
          <c:idx val="7"/>
          <c:order val="2"/>
          <c:tx>
            <c:strRef>
              <c:f>'ごみ処理統計'!$B$43</c:f>
              <c:strCache>
                <c:ptCount val="1"/>
                <c:pt idx="0">
                  <c:v>ペットボトル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'ごみ処理統計'!$D$40:$M$40</c:f>
              <c:strCache/>
            </c:strRef>
          </c:cat>
          <c:val>
            <c:numRef>
              <c:f>'ごみ処理統計'!$D$43:$M$43</c:f>
              <c:numCache/>
            </c:numRef>
          </c:val>
        </c:ser>
        <c:ser>
          <c:idx val="8"/>
          <c:order val="3"/>
          <c:tx>
            <c:strRef>
              <c:f>'ごみ処理統計'!$B$44</c:f>
              <c:strCache>
                <c:ptCount val="1"/>
                <c:pt idx="0">
                  <c:v>容器包装ﾌﾟﾗｽﾁｯｸ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'ごみ処理統計'!$D$40:$M$40</c:f>
              <c:strCache/>
            </c:strRef>
          </c:cat>
          <c:val>
            <c:numRef>
              <c:f>'ごみ処理統計'!$D$44:$M$44</c:f>
              <c:numCache/>
            </c:numRef>
          </c:val>
        </c:ser>
        <c:ser>
          <c:idx val="9"/>
          <c:order val="4"/>
          <c:tx>
            <c:strRef>
              <c:f>'ごみ処理統計'!$B$45</c:f>
              <c:strCache>
                <c:ptCount val="1"/>
                <c:pt idx="0">
                  <c:v>粗大金属類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'ごみ処理統計'!$D$40:$M$40</c:f>
              <c:strCache/>
            </c:strRef>
          </c:cat>
          <c:val>
            <c:numRef>
              <c:f>'ごみ処理統計'!$D$45:$M$45</c:f>
              <c:numCache/>
            </c:numRef>
          </c:val>
        </c:ser>
        <c:ser>
          <c:idx val="2"/>
          <c:order val="5"/>
          <c:tx>
            <c:strRef>
              <c:f>'ごみ処理統計'!$B$46</c:f>
              <c:strCache>
                <c:ptCount val="1"/>
                <c:pt idx="0">
                  <c:v>使用済み乾電池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008000"/>
              </a:solidFill>
              <a:ln w="12700">
                <a:solidFill>
                  <a:srgbClr val="008000"/>
                </a:solidFill>
              </a:ln>
            </c:spPr>
          </c:dPt>
          <c:cat>
            <c:strRef>
              <c:f>'ごみ処理統計'!$D$40:$M$40</c:f>
              <c:strCache/>
            </c:strRef>
          </c:cat>
          <c:val>
            <c:numRef>
              <c:f>'ごみ処理統計'!$D$46:$M$46</c:f>
              <c:numCache/>
            </c:numRef>
          </c:val>
        </c:ser>
        <c:ser>
          <c:idx val="3"/>
          <c:order val="6"/>
          <c:tx>
            <c:strRef>
              <c:f>'ごみ処理統計'!$B$47</c:f>
              <c:strCache>
                <c:ptCount val="1"/>
                <c:pt idx="0">
                  <c:v>古紙・衣類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'ごみ処理統計'!$D$40:$M$40</c:f>
              <c:strCache/>
            </c:strRef>
          </c:cat>
          <c:val>
            <c:numRef>
              <c:f>'ごみ処理統計'!$D$47:$M$47</c:f>
              <c:numCache/>
            </c:numRef>
          </c:val>
        </c:ser>
        <c:ser>
          <c:idx val="4"/>
          <c:order val="7"/>
          <c:tx>
            <c:strRef>
              <c:f>'ごみ処理統計'!$B$48</c:f>
              <c:strCache>
                <c:ptCount val="1"/>
                <c:pt idx="0">
                  <c:v>廃食用油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'ごみ処理統計'!$D$40:$M$40</c:f>
              <c:strCache/>
            </c:strRef>
          </c:cat>
          <c:val>
            <c:numRef>
              <c:f>'ごみ処理統計'!$D$48:$M$48</c:f>
              <c:numCache/>
            </c:numRef>
          </c:val>
        </c:ser>
        <c:overlap val="100"/>
        <c:axId val="34188880"/>
        <c:axId val="39264465"/>
      </c:barChart>
      <c:catAx>
        <c:axId val="341888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264465"/>
        <c:crosses val="autoZero"/>
        <c:auto val="0"/>
        <c:lblOffset val="100"/>
        <c:tickLblSkip val="1"/>
        <c:noMultiLvlLbl val="0"/>
      </c:catAx>
      <c:valAx>
        <c:axId val="392644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18888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325"/>
          <c:y val="0.229"/>
          <c:w val="0.15125"/>
          <c:h val="0.49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集団回収での資源化量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106"/>
          <c:w val="0.8645"/>
          <c:h val="0.89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'ごみ処理統計'!$B$51</c:f>
              <c:strCache>
                <c:ptCount val="1"/>
                <c:pt idx="0">
                  <c:v>段ボール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'ごみ処理統計'!$D$40:$M$40</c:f>
              <c:strCache/>
            </c:strRef>
          </c:cat>
          <c:val>
            <c:numRef>
              <c:f>'ごみ処理統計'!$D$51:$M$51</c:f>
              <c:numCache/>
            </c:numRef>
          </c:val>
        </c:ser>
        <c:ser>
          <c:idx val="1"/>
          <c:order val="1"/>
          <c:tx>
            <c:strRef>
              <c:f>'ごみ処理統計'!$B$52</c:f>
              <c:strCache>
                <c:ptCount val="1"/>
                <c:pt idx="0">
                  <c:v>新聞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'ごみ処理統計'!$D$40:$M$40</c:f>
              <c:strCache/>
            </c:strRef>
          </c:cat>
          <c:val>
            <c:numRef>
              <c:f>'ごみ処理統計'!$D$52:$M$52</c:f>
              <c:numCache/>
            </c:numRef>
          </c:val>
        </c:ser>
        <c:ser>
          <c:idx val="2"/>
          <c:order val="2"/>
          <c:tx>
            <c:strRef>
              <c:f>'ごみ処理統計'!$B$53</c:f>
              <c:strCache>
                <c:ptCount val="1"/>
                <c:pt idx="0">
                  <c:v>雑誌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'ごみ処理統計'!$D$40:$M$40</c:f>
              <c:strCache/>
            </c:strRef>
          </c:cat>
          <c:val>
            <c:numRef>
              <c:f>'ごみ処理統計'!$D$53:$M$53</c:f>
              <c:numCache/>
            </c:numRef>
          </c:val>
        </c:ser>
        <c:ser>
          <c:idx val="3"/>
          <c:order val="3"/>
          <c:tx>
            <c:strRef>
              <c:f>'ごみ処理統計'!$B$54</c:f>
              <c:strCache>
                <c:ptCount val="1"/>
                <c:pt idx="0">
                  <c:v>繊維類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'ごみ処理統計'!$D$40:$M$40</c:f>
              <c:strCache/>
            </c:strRef>
          </c:cat>
          <c:val>
            <c:numRef>
              <c:f>'ごみ処理統計'!$D$54:$M$54</c:f>
              <c:numCache/>
            </c:numRef>
          </c:val>
        </c:ser>
        <c:overlap val="100"/>
        <c:axId val="17835866"/>
        <c:axId val="26305067"/>
      </c:barChart>
      <c:catAx>
        <c:axId val="178358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305067"/>
        <c:crosses val="autoZero"/>
        <c:auto val="1"/>
        <c:lblOffset val="100"/>
        <c:tickLblSkip val="1"/>
        <c:noMultiLvlLbl val="0"/>
      </c:catAx>
      <c:valAx>
        <c:axId val="2630506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資源化量</a:t>
                </a:r>
              </a:p>
            </c:rich>
          </c:tx>
          <c:layout>
            <c:manualLayout>
              <c:xMode val="factor"/>
              <c:yMode val="factor"/>
              <c:x val="0.025"/>
              <c:y val="0.14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8358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375"/>
          <c:y val="0.409"/>
          <c:w val="0.09075"/>
          <c:h val="0.2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資源化総量とごみ量全体に対する資源化率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65"/>
          <c:w val="0.8325"/>
          <c:h val="0.893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'ごみ処理統計'!$A$62:$C$62</c:f>
              <c:strCache>
                <c:ptCount val="1"/>
                <c:pt idx="0">
                  <c:v>資源化総量
（集団回収を含む）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'ごみ処理統計'!$D$60:$M$60</c:f>
              <c:strCache/>
            </c:strRef>
          </c:cat>
          <c:val>
            <c:numRef>
              <c:f>'ごみ処理統計'!$D$62:$M$62</c:f>
              <c:numCache/>
            </c:numRef>
          </c:val>
        </c:ser>
        <c:axId val="35419012"/>
        <c:axId val="50335653"/>
      </c:barChart>
      <c:lineChart>
        <c:grouping val="standard"/>
        <c:varyColors val="0"/>
        <c:ser>
          <c:idx val="0"/>
          <c:order val="1"/>
          <c:tx>
            <c:strRef>
              <c:f>'ごみ処理統計'!$A$63:$C$63</c:f>
              <c:strCache>
                <c:ptCount val="1"/>
                <c:pt idx="0">
                  <c:v>資源化率（％）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'ごみ処理統計'!$D$60:$M$60</c:f>
              <c:strCache/>
            </c:strRef>
          </c:cat>
          <c:val>
            <c:numRef>
              <c:f>'ごみ処理統計'!$D$63:$M$63</c:f>
              <c:numCache/>
            </c:numRef>
          </c:val>
          <c:smooth val="0"/>
        </c:ser>
        <c:axId val="50367694"/>
        <c:axId val="50656063"/>
      </c:lineChart>
      <c:catAx>
        <c:axId val="354190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335653"/>
        <c:crosses val="autoZero"/>
        <c:auto val="0"/>
        <c:lblOffset val="100"/>
        <c:tickLblSkip val="1"/>
        <c:noMultiLvlLbl val="0"/>
      </c:catAx>
      <c:valAx>
        <c:axId val="50335653"/>
        <c:scaling>
          <c:orientation val="minMax"/>
          <c:max val="12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資源化総量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0.03675"/>
              <c:y val="0.14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419012"/>
        <c:crossesAt val="1"/>
        <c:crossBetween val="between"/>
        <c:dispUnits/>
      </c:valAx>
      <c:catAx>
        <c:axId val="50367694"/>
        <c:scaling>
          <c:orientation val="minMax"/>
        </c:scaling>
        <c:axPos val="b"/>
        <c:delete val="1"/>
        <c:majorTickMark val="out"/>
        <c:minorTickMark val="none"/>
        <c:tickLblPos val="nextTo"/>
        <c:crossAx val="50656063"/>
        <c:crosses val="autoZero"/>
        <c:auto val="0"/>
        <c:lblOffset val="100"/>
        <c:tickLblSkip val="1"/>
        <c:noMultiLvlLbl val="0"/>
      </c:catAx>
      <c:valAx>
        <c:axId val="50656063"/>
        <c:scaling>
          <c:orientation val="minMax"/>
          <c:max val="0.1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資源化率</a:t>
                </a:r>
              </a:p>
            </c:rich>
          </c:tx>
          <c:layout>
            <c:manualLayout>
              <c:xMode val="factor"/>
              <c:yMode val="factor"/>
              <c:x val="0.0355"/>
              <c:y val="0.15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367694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675"/>
          <c:y val="0.41075"/>
          <c:w val="0.18325"/>
          <c:h val="0.23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ごみ処理経費の推移</a:t>
            </a:r>
          </a:p>
        </c:rich>
      </c:tx>
      <c:layout>
        <c:manualLayout>
          <c:xMode val="factor"/>
          <c:yMode val="factor"/>
          <c:x val="-0.0012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75"/>
          <c:y val="0.13925"/>
          <c:w val="0.81375"/>
          <c:h val="0.78275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'ごみ処理統計'!$E$121</c:f>
              <c:strCache>
                <c:ptCount val="1"/>
                <c:pt idx="0">
                  <c:v>ごみ処理量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'ごみ処理統計'!$A$123:$B$132</c:f>
              <c:multiLvlStrCache/>
            </c:multiLvlStrRef>
          </c:cat>
          <c:val>
            <c:numRef>
              <c:f>'ごみ処理統計'!$E$123:$E$132</c:f>
              <c:numCache/>
            </c:numRef>
          </c:val>
        </c:ser>
        <c:axId val="53251384"/>
        <c:axId val="9500409"/>
      </c:barChart>
      <c:lineChart>
        <c:grouping val="standard"/>
        <c:varyColors val="0"/>
        <c:ser>
          <c:idx val="0"/>
          <c:order val="0"/>
          <c:tx>
            <c:strRef>
              <c:f>'ごみ処理統計'!$C$121</c:f>
              <c:strCache>
                <c:ptCount val="1"/>
                <c:pt idx="0">
                  <c:v>ごみ処理経費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multiLvlStrRef>
              <c:f>'ごみ処理統計'!$A$123:$B$132</c:f>
              <c:multiLvlStrCache/>
            </c:multiLvlStrRef>
          </c:cat>
          <c:val>
            <c:numRef>
              <c:f>'ごみ処理統計'!$C$123:$C$132</c:f>
              <c:numCache/>
            </c:numRef>
          </c:val>
          <c:smooth val="0"/>
        </c:ser>
        <c:marker val="1"/>
        <c:axId val="18394818"/>
        <c:axId val="31335635"/>
      </c:lineChart>
      <c:catAx>
        <c:axId val="183948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335635"/>
        <c:crosses val="autoZero"/>
        <c:auto val="1"/>
        <c:lblOffset val="100"/>
        <c:tickLblSkip val="1"/>
        <c:noMultiLvlLbl val="0"/>
      </c:catAx>
      <c:valAx>
        <c:axId val="31335635"/>
        <c:scaling>
          <c:orientation val="minMax"/>
          <c:max val="14000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単位：円</a:t>
                </a:r>
              </a:p>
            </c:rich>
          </c:tx>
          <c:layout>
            <c:manualLayout>
              <c:xMode val="factor"/>
              <c:yMode val="factor"/>
              <c:x val="0.019"/>
              <c:y val="0.148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394818"/>
        <c:crossesAt val="1"/>
        <c:crossBetween val="between"/>
        <c:dispUnits/>
      </c:valAx>
      <c:catAx>
        <c:axId val="53251384"/>
        <c:scaling>
          <c:orientation val="minMax"/>
        </c:scaling>
        <c:axPos val="b"/>
        <c:delete val="1"/>
        <c:majorTickMark val="out"/>
        <c:minorTickMark val="none"/>
        <c:tickLblPos val="nextTo"/>
        <c:crossAx val="9500409"/>
        <c:crosses val="autoZero"/>
        <c:auto val="1"/>
        <c:lblOffset val="100"/>
        <c:tickLblSkip val="1"/>
        <c:noMultiLvlLbl val="0"/>
      </c:catAx>
      <c:valAx>
        <c:axId val="9500409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単位：トン</a:t>
                </a:r>
              </a:p>
            </c:rich>
          </c:tx>
          <c:layout>
            <c:manualLayout>
              <c:xMode val="factor"/>
              <c:yMode val="factor"/>
              <c:x val="0.0155"/>
              <c:y val="0.15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251384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725"/>
          <c:y val="0.482"/>
          <c:w val="0.1575"/>
          <c:h val="0.130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DBEEF4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１人あたり・１トンあたりの処理経費</a:t>
            </a:r>
          </a:p>
        </c:rich>
      </c:tx>
      <c:layout>
        <c:manualLayout>
          <c:xMode val="factor"/>
          <c:yMode val="factor"/>
          <c:x val="-0.0027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025"/>
          <c:y val="0.13925"/>
          <c:w val="0.69325"/>
          <c:h val="0.78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'ごみ処理統計'!$G$121</c:f>
              <c:strCache>
                <c:ptCount val="1"/>
                <c:pt idx="0">
                  <c:v>１ﾄﾝあたりの
処理経費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'ごみ処理統計'!$A$123:$B$132</c:f>
              <c:multiLvlStrCache/>
            </c:multiLvlStrRef>
          </c:cat>
          <c:val>
            <c:numRef>
              <c:f>'ごみ処理統計'!$G$123:$G$132</c:f>
              <c:numCache/>
            </c:numRef>
          </c:val>
        </c:ser>
        <c:axId val="13585260"/>
        <c:axId val="55158477"/>
      </c:barChart>
      <c:lineChart>
        <c:grouping val="standard"/>
        <c:varyColors val="0"/>
        <c:ser>
          <c:idx val="2"/>
          <c:order val="1"/>
          <c:tx>
            <c:strRef>
              <c:f>'ごみ処理統計'!$I$121</c:f>
              <c:strCache>
                <c:ptCount val="1"/>
                <c:pt idx="0">
                  <c:v>１人あたりの
処理経費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multiLvlStrRef>
              <c:f>'ごみ処理統計'!$A$123:$B$132</c:f>
              <c:multiLvlStrCache/>
            </c:multiLvlStrRef>
          </c:cat>
          <c:val>
            <c:numRef>
              <c:f>'ごみ処理統計'!$I$123:$I$132</c:f>
              <c:numCache/>
            </c:numRef>
          </c:val>
          <c:smooth val="0"/>
        </c:ser>
        <c:axId val="13585260"/>
        <c:axId val="55158477"/>
      </c:lineChart>
      <c:catAx>
        <c:axId val="135852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158477"/>
        <c:crosses val="autoZero"/>
        <c:auto val="1"/>
        <c:lblOffset val="100"/>
        <c:tickLblSkip val="1"/>
        <c:noMultiLvlLbl val="0"/>
      </c:catAx>
      <c:valAx>
        <c:axId val="55158477"/>
        <c:scaling>
          <c:orientation val="minMax"/>
          <c:max val="35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単位：円</a:t>
                </a:r>
              </a:p>
            </c:rich>
          </c:tx>
          <c:layout>
            <c:manualLayout>
              <c:xMode val="factor"/>
              <c:yMode val="factor"/>
              <c:x val="0.0225"/>
              <c:y val="0.148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5852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7"/>
          <c:y val="0.435"/>
          <c:w val="0.20625"/>
          <c:h val="0.21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DBEEF4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0.0005</cdr:x>
      <cdr:y>0.0275</cdr:y>
    </cdr:from>
    <cdr:to>
      <cdr:x>0.3045</cdr:x>
      <cdr:y>0.1215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66675"/>
          <a:ext cx="21812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単位：トン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0.02425</cdr:y>
    </cdr:from>
    <cdr:to>
      <cdr:x>0.42925</cdr:x>
      <cdr:y>0.1445</cdr:y>
    </cdr:to>
    <cdr:sp>
      <cdr:nvSpPr>
        <cdr:cNvPr id="1" name="Text Box 1"/>
        <cdr:cNvSpPr txBox="1">
          <a:spLocks noChangeArrowheads="1"/>
        </cdr:cNvSpPr>
      </cdr:nvSpPr>
      <cdr:spPr>
        <a:xfrm>
          <a:off x="1847850" y="57150"/>
          <a:ext cx="120967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単位：トン</a:t>
          </a:r>
          <a:r>
            <a:rPr lang="en-US" cap="none" sz="15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0</xdr:rowOff>
    </xdr:from>
    <xdr:to>
      <xdr:col>12</xdr:col>
      <xdr:colOff>571500</xdr:colOff>
      <xdr:row>34</xdr:row>
      <xdr:rowOff>0</xdr:rowOff>
    </xdr:to>
    <xdr:graphicFrame>
      <xdr:nvGraphicFramePr>
        <xdr:cNvPr id="1" name="グラフ 2"/>
        <xdr:cNvGraphicFramePr/>
      </xdr:nvGraphicFramePr>
      <xdr:xfrm>
        <a:off x="0" y="3543300"/>
        <a:ext cx="71628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64</xdr:row>
      <xdr:rowOff>0</xdr:rowOff>
    </xdr:from>
    <xdr:to>
      <xdr:col>12</xdr:col>
      <xdr:colOff>542925</xdr:colOff>
      <xdr:row>79</xdr:row>
      <xdr:rowOff>133350</xdr:rowOff>
    </xdr:to>
    <xdr:graphicFrame>
      <xdr:nvGraphicFramePr>
        <xdr:cNvPr id="2" name="グラフ 17"/>
        <xdr:cNvGraphicFramePr/>
      </xdr:nvGraphicFramePr>
      <xdr:xfrm>
        <a:off x="0" y="11877675"/>
        <a:ext cx="7134225" cy="2705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81</xdr:row>
      <xdr:rowOff>19050</xdr:rowOff>
    </xdr:from>
    <xdr:to>
      <xdr:col>12</xdr:col>
      <xdr:colOff>523875</xdr:colOff>
      <xdr:row>96</xdr:row>
      <xdr:rowOff>47625</xdr:rowOff>
    </xdr:to>
    <xdr:graphicFrame>
      <xdr:nvGraphicFramePr>
        <xdr:cNvPr id="3" name="グラフ 21"/>
        <xdr:cNvGraphicFramePr/>
      </xdr:nvGraphicFramePr>
      <xdr:xfrm>
        <a:off x="0" y="14811375"/>
        <a:ext cx="7115175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97</xdr:row>
      <xdr:rowOff>9525</xdr:rowOff>
    </xdr:from>
    <xdr:to>
      <xdr:col>12</xdr:col>
      <xdr:colOff>533400</xdr:colOff>
      <xdr:row>112</xdr:row>
      <xdr:rowOff>28575</xdr:rowOff>
    </xdr:to>
    <xdr:graphicFrame>
      <xdr:nvGraphicFramePr>
        <xdr:cNvPr id="4" name="グラフ 22"/>
        <xdr:cNvGraphicFramePr/>
      </xdr:nvGraphicFramePr>
      <xdr:xfrm>
        <a:off x="19050" y="17545050"/>
        <a:ext cx="7105650" cy="2590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134</xdr:row>
      <xdr:rowOff>9525</xdr:rowOff>
    </xdr:from>
    <xdr:to>
      <xdr:col>13</xdr:col>
      <xdr:colOff>238125</xdr:colOff>
      <xdr:row>154</xdr:row>
      <xdr:rowOff>104775</xdr:rowOff>
    </xdr:to>
    <xdr:graphicFrame>
      <xdr:nvGraphicFramePr>
        <xdr:cNvPr id="5" name="グラフ 3"/>
        <xdr:cNvGraphicFramePr/>
      </xdr:nvGraphicFramePr>
      <xdr:xfrm>
        <a:off x="123825" y="24098250"/>
        <a:ext cx="7286625" cy="35242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114300</xdr:colOff>
      <xdr:row>155</xdr:row>
      <xdr:rowOff>28575</xdr:rowOff>
    </xdr:from>
    <xdr:to>
      <xdr:col>13</xdr:col>
      <xdr:colOff>228600</xdr:colOff>
      <xdr:row>175</xdr:row>
      <xdr:rowOff>123825</xdr:rowOff>
    </xdr:to>
    <xdr:graphicFrame>
      <xdr:nvGraphicFramePr>
        <xdr:cNvPr id="6" name="グラフ 9"/>
        <xdr:cNvGraphicFramePr/>
      </xdr:nvGraphicFramePr>
      <xdr:xfrm>
        <a:off x="114300" y="27717750"/>
        <a:ext cx="7286625" cy="35242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4"/>
  <sheetViews>
    <sheetView tabSelected="1" zoomScalePageLayoutView="0" workbookViewId="0" topLeftCell="A1">
      <selection activeCell="N1" sqref="N1"/>
    </sheetView>
  </sheetViews>
  <sheetFormatPr defaultColWidth="9.00390625" defaultRowHeight="13.5"/>
  <cols>
    <col min="1" max="1" width="4.125" style="0" customWidth="1"/>
    <col min="2" max="2" width="7.625" style="0" customWidth="1"/>
    <col min="3" max="3" width="6.125" style="0" customWidth="1"/>
    <col min="4" max="13" width="7.625" style="0" customWidth="1"/>
    <col min="14" max="15" width="6.125" style="0" customWidth="1"/>
    <col min="16" max="16" width="7.00390625" style="0" customWidth="1"/>
  </cols>
  <sheetData>
    <row r="1" spans="1:15" ht="18" customHeight="1">
      <c r="A1" s="69" t="s">
        <v>32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25"/>
      <c r="O1" s="25"/>
    </row>
    <row r="2" ht="18" customHeight="1"/>
    <row r="3" spans="1:16" ht="18" customHeight="1" thickBot="1">
      <c r="A3" s="1" t="s">
        <v>31</v>
      </c>
      <c r="B3" s="1"/>
      <c r="L3" t="s">
        <v>24</v>
      </c>
      <c r="N3" s="19"/>
      <c r="O3" s="19"/>
      <c r="P3" s="19"/>
    </row>
    <row r="4" spans="1:16" ht="15" customHeight="1">
      <c r="A4" s="70"/>
      <c r="B4" s="71"/>
      <c r="C4" s="72"/>
      <c r="D4" s="16" t="s">
        <v>45</v>
      </c>
      <c r="E4" s="16" t="s">
        <v>46</v>
      </c>
      <c r="F4" s="16" t="s">
        <v>47</v>
      </c>
      <c r="G4" s="16" t="s">
        <v>48</v>
      </c>
      <c r="H4" s="16" t="s">
        <v>49</v>
      </c>
      <c r="I4" s="16" t="s">
        <v>50</v>
      </c>
      <c r="J4" s="16" t="s">
        <v>51</v>
      </c>
      <c r="K4" s="16" t="s">
        <v>53</v>
      </c>
      <c r="L4" s="26" t="s">
        <v>60</v>
      </c>
      <c r="M4" s="17" t="s">
        <v>59</v>
      </c>
      <c r="N4" s="20"/>
      <c r="O4" s="20"/>
      <c r="P4" s="19"/>
    </row>
    <row r="5" spans="1:16" ht="15" customHeight="1">
      <c r="A5" s="51" t="s">
        <v>0</v>
      </c>
      <c r="B5" s="52"/>
      <c r="C5" s="53"/>
      <c r="D5" s="2">
        <v>32397</v>
      </c>
      <c r="E5" s="2">
        <v>32804</v>
      </c>
      <c r="F5" s="2">
        <v>33781</v>
      </c>
      <c r="G5" s="2">
        <v>33415</v>
      </c>
      <c r="H5" s="2">
        <v>32558</v>
      </c>
      <c r="I5" s="2">
        <v>32117</v>
      </c>
      <c r="J5" s="2">
        <v>31908</v>
      </c>
      <c r="K5" s="2">
        <v>33294</v>
      </c>
      <c r="L5" s="27">
        <v>33707</v>
      </c>
      <c r="M5" s="29">
        <v>34540</v>
      </c>
      <c r="N5" s="21"/>
      <c r="O5" s="21"/>
      <c r="P5" s="19"/>
    </row>
    <row r="6" spans="1:16" ht="15" customHeight="1">
      <c r="A6" s="51" t="s">
        <v>13</v>
      </c>
      <c r="B6" s="52"/>
      <c r="C6" s="53"/>
      <c r="D6" s="2">
        <v>2672</v>
      </c>
      <c r="E6" s="2">
        <v>2747</v>
      </c>
      <c r="F6" s="2">
        <v>2766</v>
      </c>
      <c r="G6" s="2">
        <v>2695</v>
      </c>
      <c r="H6" s="2">
        <v>2568</v>
      </c>
      <c r="I6" s="2">
        <v>1798</v>
      </c>
      <c r="J6" s="2">
        <v>1662</v>
      </c>
      <c r="K6" s="2">
        <v>1577</v>
      </c>
      <c r="L6" s="27">
        <v>1439</v>
      </c>
      <c r="M6" s="29">
        <v>1358</v>
      </c>
      <c r="N6" s="21"/>
      <c r="O6" s="21"/>
      <c r="P6" s="19"/>
    </row>
    <row r="7" spans="1:16" ht="15" customHeight="1">
      <c r="A7" s="51" t="s">
        <v>41</v>
      </c>
      <c r="B7" s="52"/>
      <c r="C7" s="53"/>
      <c r="D7" s="2">
        <v>2767</v>
      </c>
      <c r="E7" s="2">
        <v>3257</v>
      </c>
      <c r="F7" s="2">
        <v>2652</v>
      </c>
      <c r="G7" s="2">
        <v>2664</v>
      </c>
      <c r="H7" s="2">
        <v>2170</v>
      </c>
      <c r="I7" s="2">
        <v>1901</v>
      </c>
      <c r="J7" s="2">
        <v>2009</v>
      </c>
      <c r="K7" s="2">
        <v>2318</v>
      </c>
      <c r="L7" s="27">
        <v>1852</v>
      </c>
      <c r="M7" s="29">
        <v>2458</v>
      </c>
      <c r="N7" s="21"/>
      <c r="O7" s="21"/>
      <c r="P7" s="19"/>
    </row>
    <row r="8" spans="1:16" ht="15" customHeight="1">
      <c r="A8" s="51" t="s">
        <v>1</v>
      </c>
      <c r="B8" s="52"/>
      <c r="C8" s="53"/>
      <c r="D8" s="2">
        <v>441</v>
      </c>
      <c r="E8" s="2">
        <v>427</v>
      </c>
      <c r="F8" s="2">
        <v>401</v>
      </c>
      <c r="G8" s="2">
        <v>318</v>
      </c>
      <c r="H8" s="2">
        <v>306</v>
      </c>
      <c r="I8" s="2">
        <v>314</v>
      </c>
      <c r="J8" s="2">
        <v>305</v>
      </c>
      <c r="K8" s="2">
        <v>283</v>
      </c>
      <c r="L8" s="27">
        <v>278</v>
      </c>
      <c r="M8" s="29">
        <v>278</v>
      </c>
      <c r="N8" s="21"/>
      <c r="O8" s="21"/>
      <c r="P8" s="19"/>
    </row>
    <row r="9" spans="1:16" ht="15" customHeight="1">
      <c r="A9" s="51" t="s">
        <v>2</v>
      </c>
      <c r="B9" s="52"/>
      <c r="C9" s="53"/>
      <c r="D9" s="2">
        <v>1178</v>
      </c>
      <c r="E9" s="2">
        <v>1174</v>
      </c>
      <c r="F9" s="2">
        <v>1059</v>
      </c>
      <c r="G9" s="2">
        <v>987</v>
      </c>
      <c r="H9" s="2">
        <v>988</v>
      </c>
      <c r="I9" s="2">
        <v>960</v>
      </c>
      <c r="J9" s="2">
        <v>945</v>
      </c>
      <c r="K9" s="2">
        <v>957</v>
      </c>
      <c r="L9" s="27">
        <v>936</v>
      </c>
      <c r="M9" s="29">
        <v>915</v>
      </c>
      <c r="N9" s="21"/>
      <c r="O9" s="21"/>
      <c r="P9" s="19"/>
    </row>
    <row r="10" spans="1:16" ht="15" customHeight="1">
      <c r="A10" s="51" t="s">
        <v>3</v>
      </c>
      <c r="B10" s="52"/>
      <c r="C10" s="53"/>
      <c r="D10" s="2">
        <v>1593</v>
      </c>
      <c r="E10" s="2">
        <v>1503</v>
      </c>
      <c r="F10" s="2">
        <v>1420</v>
      </c>
      <c r="G10" s="2">
        <v>1329</v>
      </c>
      <c r="H10" s="2">
        <v>1659</v>
      </c>
      <c r="I10" s="2">
        <v>1634</v>
      </c>
      <c r="J10" s="2">
        <v>1563</v>
      </c>
      <c r="K10" s="2">
        <v>2073</v>
      </c>
      <c r="L10" s="27">
        <v>2118</v>
      </c>
      <c r="M10" s="29">
        <v>2537</v>
      </c>
      <c r="N10" s="21"/>
      <c r="O10" s="21"/>
      <c r="P10" s="19"/>
    </row>
    <row r="11" spans="1:16" ht="15" customHeight="1">
      <c r="A11" s="51" t="s">
        <v>16</v>
      </c>
      <c r="B11" s="52"/>
      <c r="C11" s="53"/>
      <c r="D11" s="2">
        <v>217</v>
      </c>
      <c r="E11" s="2">
        <v>231</v>
      </c>
      <c r="F11" s="2">
        <v>217</v>
      </c>
      <c r="G11" s="2">
        <v>234</v>
      </c>
      <c r="H11" s="2">
        <v>238</v>
      </c>
      <c r="I11" s="2">
        <v>254</v>
      </c>
      <c r="J11" s="2">
        <v>281</v>
      </c>
      <c r="K11" s="2">
        <v>324</v>
      </c>
      <c r="L11" s="27">
        <v>267</v>
      </c>
      <c r="M11" s="29">
        <v>258</v>
      </c>
      <c r="N11" s="21"/>
      <c r="O11" s="21"/>
      <c r="P11" s="19"/>
    </row>
    <row r="12" spans="1:16" ht="15" customHeight="1">
      <c r="A12" s="51" t="s">
        <v>28</v>
      </c>
      <c r="B12" s="52"/>
      <c r="C12" s="53"/>
      <c r="D12" s="2">
        <v>27</v>
      </c>
      <c r="E12" s="2">
        <v>24</v>
      </c>
      <c r="F12" s="2">
        <v>23</v>
      </c>
      <c r="G12" s="2">
        <v>28</v>
      </c>
      <c r="H12" s="2">
        <v>27</v>
      </c>
      <c r="I12" s="2">
        <v>27</v>
      </c>
      <c r="J12" s="2">
        <v>26</v>
      </c>
      <c r="K12" s="2">
        <v>27</v>
      </c>
      <c r="L12" s="27">
        <v>27</v>
      </c>
      <c r="M12" s="29">
        <v>29</v>
      </c>
      <c r="N12" s="21"/>
      <c r="O12" s="21"/>
      <c r="P12" s="19"/>
    </row>
    <row r="13" spans="1:16" ht="15" customHeight="1">
      <c r="A13" s="51" t="s">
        <v>27</v>
      </c>
      <c r="B13" s="52"/>
      <c r="C13" s="53"/>
      <c r="D13" s="3">
        <v>0</v>
      </c>
      <c r="E13" s="3">
        <v>0</v>
      </c>
      <c r="F13" s="3">
        <v>0</v>
      </c>
      <c r="G13" s="3">
        <v>2</v>
      </c>
      <c r="H13" s="3">
        <v>7</v>
      </c>
      <c r="I13" s="3">
        <v>20</v>
      </c>
      <c r="J13" s="3">
        <v>25</v>
      </c>
      <c r="K13" s="2">
        <v>26</v>
      </c>
      <c r="L13" s="27">
        <v>25</v>
      </c>
      <c r="M13" s="29">
        <v>31</v>
      </c>
      <c r="N13" s="21"/>
      <c r="O13" s="21"/>
      <c r="P13" s="19"/>
    </row>
    <row r="14" spans="1:16" ht="15" customHeight="1">
      <c r="A14" s="51" t="s">
        <v>57</v>
      </c>
      <c r="B14" s="52"/>
      <c r="C14" s="53"/>
      <c r="D14" s="3">
        <v>0</v>
      </c>
      <c r="E14" s="3">
        <v>0</v>
      </c>
      <c r="F14" s="3">
        <v>0</v>
      </c>
      <c r="G14" s="3">
        <v>0</v>
      </c>
      <c r="H14" s="3">
        <v>142</v>
      </c>
      <c r="I14" s="3">
        <v>377</v>
      </c>
      <c r="J14" s="3">
        <v>590</v>
      </c>
      <c r="K14" s="2">
        <v>607</v>
      </c>
      <c r="L14" s="27">
        <v>587</v>
      </c>
      <c r="M14" s="29">
        <v>600</v>
      </c>
      <c r="N14" s="21"/>
      <c r="O14" s="21"/>
      <c r="P14" s="19"/>
    </row>
    <row r="15" spans="1:16" ht="15" customHeight="1" thickBot="1">
      <c r="A15" s="60" t="s">
        <v>58</v>
      </c>
      <c r="B15" s="61"/>
      <c r="C15" s="62"/>
      <c r="D15" s="33">
        <v>2458</v>
      </c>
      <c r="E15" s="33">
        <v>2949</v>
      </c>
      <c r="F15" s="33">
        <v>3037</v>
      </c>
      <c r="G15" s="33">
        <v>3310</v>
      </c>
      <c r="H15" s="33">
        <v>3317</v>
      </c>
      <c r="I15" s="33">
        <v>3244</v>
      </c>
      <c r="J15" s="33">
        <v>3235</v>
      </c>
      <c r="K15" s="34">
        <v>3051</v>
      </c>
      <c r="L15" s="35">
        <v>2853</v>
      </c>
      <c r="M15" s="36">
        <v>2753</v>
      </c>
      <c r="N15" s="21"/>
      <c r="O15" s="21"/>
      <c r="P15" s="19"/>
    </row>
    <row r="16" spans="1:16" ht="15" customHeight="1" thickBot="1">
      <c r="A16" s="73" t="s">
        <v>25</v>
      </c>
      <c r="B16" s="74"/>
      <c r="C16" s="75"/>
      <c r="D16" s="40">
        <f aca="true" t="shared" si="0" ref="D16:L16">SUM(D5:D15)</f>
        <v>43750</v>
      </c>
      <c r="E16" s="40">
        <f t="shared" si="0"/>
        <v>45116</v>
      </c>
      <c r="F16" s="40">
        <f t="shared" si="0"/>
        <v>45356</v>
      </c>
      <c r="G16" s="40">
        <f t="shared" si="0"/>
        <v>44982</v>
      </c>
      <c r="H16" s="40">
        <f t="shared" si="0"/>
        <v>43980</v>
      </c>
      <c r="I16" s="40">
        <f t="shared" si="0"/>
        <v>42646</v>
      </c>
      <c r="J16" s="40">
        <f t="shared" si="0"/>
        <v>42549</v>
      </c>
      <c r="K16" s="41">
        <f t="shared" si="0"/>
        <v>44537</v>
      </c>
      <c r="L16" s="42">
        <f t="shared" si="0"/>
        <v>44089</v>
      </c>
      <c r="M16" s="43">
        <f>SUM(M5:M15)</f>
        <v>45757</v>
      </c>
      <c r="N16" s="22"/>
      <c r="O16" s="22"/>
      <c r="P16" s="19"/>
    </row>
    <row r="17" spans="1:16" ht="15" customHeight="1" thickBot="1">
      <c r="A17" s="81" t="s">
        <v>61</v>
      </c>
      <c r="B17" s="82"/>
      <c r="C17" s="82"/>
      <c r="D17" s="38">
        <v>1041</v>
      </c>
      <c r="E17" s="38">
        <v>1143</v>
      </c>
      <c r="F17" s="38">
        <v>1121</v>
      </c>
      <c r="G17" s="38">
        <v>1107</v>
      </c>
      <c r="H17" s="38">
        <v>1079</v>
      </c>
      <c r="I17" s="38">
        <v>1046</v>
      </c>
      <c r="J17" s="38">
        <v>1043</v>
      </c>
      <c r="K17" s="38">
        <v>1086</v>
      </c>
      <c r="L17" s="38">
        <v>1072</v>
      </c>
      <c r="M17" s="39">
        <v>1112</v>
      </c>
      <c r="N17" s="22"/>
      <c r="O17" s="22"/>
      <c r="P17" s="19"/>
    </row>
    <row r="18" ht="15" customHeight="1"/>
    <row r="37" spans="1:2" ht="17.25">
      <c r="A37" s="8" t="s">
        <v>18</v>
      </c>
      <c r="B37" s="8"/>
    </row>
    <row r="39" spans="1:12" ht="15" thickBot="1">
      <c r="A39" s="1" t="s">
        <v>12</v>
      </c>
      <c r="B39" s="1"/>
      <c r="L39" t="s">
        <v>24</v>
      </c>
    </row>
    <row r="40" spans="1:15" ht="13.5">
      <c r="A40" s="9"/>
      <c r="B40" s="15"/>
      <c r="C40" s="10"/>
      <c r="D40" s="16" t="s">
        <v>45</v>
      </c>
      <c r="E40" s="16" t="s">
        <v>46</v>
      </c>
      <c r="F40" s="16" t="s">
        <v>47</v>
      </c>
      <c r="G40" s="16" t="s">
        <v>48</v>
      </c>
      <c r="H40" s="16" t="s">
        <v>49</v>
      </c>
      <c r="I40" s="16" t="s">
        <v>50</v>
      </c>
      <c r="J40" s="16" t="s">
        <v>51</v>
      </c>
      <c r="K40" s="16" t="s">
        <v>53</v>
      </c>
      <c r="L40" s="26" t="s">
        <v>60</v>
      </c>
      <c r="M40" s="17" t="s">
        <v>59</v>
      </c>
      <c r="N40" s="20"/>
      <c r="O40" s="20"/>
    </row>
    <row r="41" spans="1:15" ht="13.5">
      <c r="A41" s="76" t="s">
        <v>23</v>
      </c>
      <c r="B41" s="47" t="s">
        <v>1</v>
      </c>
      <c r="C41" s="48"/>
      <c r="D41" s="2">
        <v>434</v>
      </c>
      <c r="E41" s="2">
        <v>390</v>
      </c>
      <c r="F41" s="2">
        <v>368</v>
      </c>
      <c r="G41" s="2">
        <v>317</v>
      </c>
      <c r="H41" s="2">
        <v>289</v>
      </c>
      <c r="I41" s="2">
        <v>308</v>
      </c>
      <c r="J41" s="2">
        <v>260</v>
      </c>
      <c r="K41" s="2">
        <v>270</v>
      </c>
      <c r="L41" s="27">
        <v>245</v>
      </c>
      <c r="M41" s="29">
        <v>230</v>
      </c>
      <c r="N41" s="21"/>
      <c r="O41" s="21"/>
    </row>
    <row r="42" spans="1:15" ht="13.5">
      <c r="A42" s="77"/>
      <c r="B42" s="47" t="s">
        <v>2</v>
      </c>
      <c r="C42" s="48"/>
      <c r="D42" s="2">
        <v>1043</v>
      </c>
      <c r="E42" s="2">
        <v>1002</v>
      </c>
      <c r="F42" s="2">
        <v>1017</v>
      </c>
      <c r="G42" s="2">
        <v>987</v>
      </c>
      <c r="H42" s="2">
        <v>974</v>
      </c>
      <c r="I42" s="2">
        <v>907</v>
      </c>
      <c r="J42" s="2">
        <v>906</v>
      </c>
      <c r="K42" s="2">
        <v>903</v>
      </c>
      <c r="L42" s="27">
        <v>904</v>
      </c>
      <c r="M42" s="29">
        <v>889</v>
      </c>
      <c r="N42" s="21"/>
      <c r="O42" s="21"/>
    </row>
    <row r="43" spans="1:15" ht="13.5">
      <c r="A43" s="77"/>
      <c r="B43" s="47" t="s">
        <v>17</v>
      </c>
      <c r="C43" s="48"/>
      <c r="D43" s="2">
        <v>211</v>
      </c>
      <c r="E43" s="2">
        <v>220</v>
      </c>
      <c r="F43" s="2">
        <v>215</v>
      </c>
      <c r="G43" s="2">
        <v>226</v>
      </c>
      <c r="H43" s="2">
        <v>235</v>
      </c>
      <c r="I43" s="2">
        <v>250</v>
      </c>
      <c r="J43" s="2">
        <v>279</v>
      </c>
      <c r="K43" s="2">
        <v>250</v>
      </c>
      <c r="L43" s="27">
        <v>253</v>
      </c>
      <c r="M43" s="29">
        <v>263</v>
      </c>
      <c r="N43" s="21"/>
      <c r="O43" s="21"/>
    </row>
    <row r="44" spans="1:15" ht="13.5">
      <c r="A44" s="77"/>
      <c r="B44" s="47" t="s">
        <v>22</v>
      </c>
      <c r="C44" s="48"/>
      <c r="D44" s="2">
        <v>1344</v>
      </c>
      <c r="E44" s="2">
        <v>1347</v>
      </c>
      <c r="F44" s="2">
        <v>1347</v>
      </c>
      <c r="G44" s="2">
        <v>1268</v>
      </c>
      <c r="H44" s="2">
        <v>850</v>
      </c>
      <c r="I44" s="2">
        <v>818</v>
      </c>
      <c r="J44" s="2">
        <v>930</v>
      </c>
      <c r="K44" s="2">
        <v>941</v>
      </c>
      <c r="L44" s="27">
        <v>868</v>
      </c>
      <c r="M44" s="29">
        <v>777</v>
      </c>
      <c r="N44" s="21"/>
      <c r="O44" s="21"/>
    </row>
    <row r="45" spans="1:15" ht="13.5">
      <c r="A45" s="77"/>
      <c r="B45" s="47" t="s">
        <v>21</v>
      </c>
      <c r="C45" s="48"/>
      <c r="D45" s="2">
        <v>448</v>
      </c>
      <c r="E45" s="2">
        <v>406</v>
      </c>
      <c r="F45" s="2">
        <v>410</v>
      </c>
      <c r="G45" s="2">
        <v>375</v>
      </c>
      <c r="H45" s="2">
        <v>400</v>
      </c>
      <c r="I45" s="2">
        <v>327</v>
      </c>
      <c r="J45" s="2">
        <v>242</v>
      </c>
      <c r="K45" s="2">
        <v>237</v>
      </c>
      <c r="L45" s="27">
        <v>285</v>
      </c>
      <c r="M45" s="29">
        <v>354</v>
      </c>
      <c r="N45" s="21"/>
      <c r="O45" s="21"/>
    </row>
    <row r="46" spans="1:15" ht="13.5">
      <c r="A46" s="77"/>
      <c r="B46" s="47" t="s">
        <v>28</v>
      </c>
      <c r="C46" s="48"/>
      <c r="D46" s="2">
        <v>27</v>
      </c>
      <c r="E46" s="2">
        <v>24</v>
      </c>
      <c r="F46" s="2">
        <v>23</v>
      </c>
      <c r="G46" s="2">
        <v>28</v>
      </c>
      <c r="H46" s="2">
        <v>27</v>
      </c>
      <c r="I46" s="2">
        <v>27</v>
      </c>
      <c r="J46" s="2">
        <v>26</v>
      </c>
      <c r="K46" s="2">
        <v>27</v>
      </c>
      <c r="L46" s="27">
        <v>27</v>
      </c>
      <c r="M46" s="29">
        <v>29</v>
      </c>
      <c r="N46" s="21"/>
      <c r="O46" s="21"/>
    </row>
    <row r="47" spans="1:15" ht="13.5">
      <c r="A47" s="77"/>
      <c r="B47" s="47" t="s">
        <v>30</v>
      </c>
      <c r="C47" s="48"/>
      <c r="D47" s="2">
        <v>0</v>
      </c>
      <c r="E47" s="2">
        <v>0</v>
      </c>
      <c r="F47" s="2">
        <v>0</v>
      </c>
      <c r="G47" s="2">
        <v>0</v>
      </c>
      <c r="H47" s="2">
        <v>142</v>
      </c>
      <c r="I47" s="2">
        <v>377</v>
      </c>
      <c r="J47" s="2">
        <v>590</v>
      </c>
      <c r="K47" s="2">
        <v>607</v>
      </c>
      <c r="L47" s="27">
        <v>587</v>
      </c>
      <c r="M47" s="29">
        <v>600</v>
      </c>
      <c r="N47" s="21"/>
      <c r="O47" s="21"/>
    </row>
    <row r="48" spans="1:15" ht="13.5">
      <c r="A48" s="77"/>
      <c r="B48" s="49" t="s">
        <v>27</v>
      </c>
      <c r="C48" s="50"/>
      <c r="D48" s="2">
        <v>0</v>
      </c>
      <c r="E48" s="2">
        <v>0</v>
      </c>
      <c r="F48" s="2">
        <v>0</v>
      </c>
      <c r="G48" s="2">
        <v>2</v>
      </c>
      <c r="H48" s="2">
        <v>7</v>
      </c>
      <c r="I48" s="2">
        <v>20</v>
      </c>
      <c r="J48" s="2">
        <v>25</v>
      </c>
      <c r="K48" s="2">
        <v>26</v>
      </c>
      <c r="L48" s="27">
        <v>25</v>
      </c>
      <c r="M48" s="29">
        <v>31</v>
      </c>
      <c r="N48" s="21"/>
      <c r="O48" s="21"/>
    </row>
    <row r="49" spans="1:15" ht="13.5">
      <c r="A49" s="77"/>
      <c r="B49" s="47" t="s">
        <v>29</v>
      </c>
      <c r="C49" s="48"/>
      <c r="D49" s="2">
        <v>0</v>
      </c>
      <c r="E49" s="2">
        <v>0</v>
      </c>
      <c r="F49" s="2">
        <v>0</v>
      </c>
      <c r="G49" s="2">
        <v>0</v>
      </c>
      <c r="H49" s="2">
        <v>12</v>
      </c>
      <c r="I49" s="2">
        <v>21</v>
      </c>
      <c r="J49" s="2">
        <v>16</v>
      </c>
      <c r="K49" s="2">
        <v>9</v>
      </c>
      <c r="L49" s="27">
        <v>2</v>
      </c>
      <c r="M49" s="29">
        <v>0</v>
      </c>
      <c r="N49" s="21"/>
      <c r="O49" s="21"/>
    </row>
    <row r="50" spans="1:15" ht="13.5">
      <c r="A50" s="78"/>
      <c r="B50" s="79" t="s">
        <v>20</v>
      </c>
      <c r="C50" s="80"/>
      <c r="D50" s="4">
        <f>SUM(D41:D48)</f>
        <v>3507</v>
      </c>
      <c r="E50" s="4">
        <f>SUM(E41:E48)</f>
        <v>3389</v>
      </c>
      <c r="F50" s="4">
        <f>SUM(F41:F48)</f>
        <v>3380</v>
      </c>
      <c r="G50" s="4">
        <f aca="true" t="shared" si="1" ref="G50:L50">SUM(G41:G49)</f>
        <v>3203</v>
      </c>
      <c r="H50" s="4">
        <f t="shared" si="1"/>
        <v>2936</v>
      </c>
      <c r="I50" s="4">
        <f t="shared" si="1"/>
        <v>3055</v>
      </c>
      <c r="J50" s="4">
        <f t="shared" si="1"/>
        <v>3274</v>
      </c>
      <c r="K50" s="4">
        <f t="shared" si="1"/>
        <v>3270</v>
      </c>
      <c r="L50" s="31">
        <f t="shared" si="1"/>
        <v>3196</v>
      </c>
      <c r="M50" s="32">
        <f>SUM(M41:M49)</f>
        <v>3173</v>
      </c>
      <c r="N50" s="21"/>
      <c r="O50" s="21"/>
    </row>
    <row r="51" spans="1:15" ht="13.5">
      <c r="A51" s="91" t="s">
        <v>6</v>
      </c>
      <c r="B51" s="68" t="s">
        <v>4</v>
      </c>
      <c r="C51" s="48"/>
      <c r="D51" s="2">
        <v>361</v>
      </c>
      <c r="E51" s="2">
        <v>400</v>
      </c>
      <c r="F51" s="2">
        <v>453</v>
      </c>
      <c r="G51" s="2">
        <v>520</v>
      </c>
      <c r="H51" s="2">
        <v>534</v>
      </c>
      <c r="I51" s="2">
        <v>575</v>
      </c>
      <c r="J51" s="2">
        <v>569</v>
      </c>
      <c r="K51" s="2">
        <v>563</v>
      </c>
      <c r="L51" s="27">
        <v>543</v>
      </c>
      <c r="M51" s="29">
        <v>571</v>
      </c>
      <c r="N51" s="21"/>
      <c r="O51" s="21"/>
    </row>
    <row r="52" spans="1:15" ht="13.5">
      <c r="A52" s="92"/>
      <c r="B52" s="68" t="s">
        <v>8</v>
      </c>
      <c r="C52" s="48"/>
      <c r="D52" s="2">
        <v>1402</v>
      </c>
      <c r="E52" s="2">
        <v>1774</v>
      </c>
      <c r="F52" s="2">
        <v>1817</v>
      </c>
      <c r="G52" s="2">
        <v>1928</v>
      </c>
      <c r="H52" s="2">
        <v>1892</v>
      </c>
      <c r="I52" s="2">
        <v>1667</v>
      </c>
      <c r="J52" s="2">
        <v>1676</v>
      </c>
      <c r="K52" s="2">
        <v>1522</v>
      </c>
      <c r="L52" s="27">
        <v>1396</v>
      </c>
      <c r="M52" s="29">
        <v>1323</v>
      </c>
      <c r="N52" s="21"/>
      <c r="O52" s="21"/>
    </row>
    <row r="53" spans="1:15" ht="13.5">
      <c r="A53" s="92"/>
      <c r="B53" s="56" t="s">
        <v>7</v>
      </c>
      <c r="C53" s="55"/>
      <c r="D53" s="2">
        <v>689</v>
      </c>
      <c r="E53" s="2">
        <v>765</v>
      </c>
      <c r="F53" s="2">
        <v>751</v>
      </c>
      <c r="G53" s="2">
        <v>812</v>
      </c>
      <c r="H53" s="2">
        <v>853</v>
      </c>
      <c r="I53" s="2">
        <v>961</v>
      </c>
      <c r="J53" s="2">
        <v>946</v>
      </c>
      <c r="K53" s="2">
        <v>919</v>
      </c>
      <c r="L53" s="27">
        <v>868</v>
      </c>
      <c r="M53" s="29">
        <v>817</v>
      </c>
      <c r="N53" s="21"/>
      <c r="O53" s="21"/>
    </row>
    <row r="54" spans="1:15" ht="13.5">
      <c r="A54" s="92"/>
      <c r="B54" s="56" t="s">
        <v>5</v>
      </c>
      <c r="C54" s="55"/>
      <c r="D54" s="2">
        <v>6</v>
      </c>
      <c r="E54" s="2">
        <v>10</v>
      </c>
      <c r="F54" s="2">
        <v>16</v>
      </c>
      <c r="G54" s="2">
        <v>31</v>
      </c>
      <c r="H54" s="2">
        <v>30</v>
      </c>
      <c r="I54" s="2">
        <v>32</v>
      </c>
      <c r="J54" s="2">
        <v>34</v>
      </c>
      <c r="K54" s="2">
        <v>38</v>
      </c>
      <c r="L54" s="27">
        <v>34</v>
      </c>
      <c r="M54" s="29">
        <v>34</v>
      </c>
      <c r="N54" s="21"/>
      <c r="O54" s="21"/>
    </row>
    <row r="55" spans="1:15" ht="13.5">
      <c r="A55" s="92"/>
      <c r="B55" s="54" t="s">
        <v>40</v>
      </c>
      <c r="C55" s="55"/>
      <c r="D55" s="2">
        <v>0</v>
      </c>
      <c r="E55" s="2">
        <v>0</v>
      </c>
      <c r="F55" s="2">
        <v>0</v>
      </c>
      <c r="G55" s="2">
        <v>19</v>
      </c>
      <c r="H55" s="2">
        <v>8</v>
      </c>
      <c r="I55" s="2">
        <v>9</v>
      </c>
      <c r="J55" s="2">
        <v>10</v>
      </c>
      <c r="K55" s="2">
        <v>9</v>
      </c>
      <c r="L55" s="27">
        <v>12</v>
      </c>
      <c r="M55" s="29">
        <v>8</v>
      </c>
      <c r="N55" s="21"/>
      <c r="O55" s="21"/>
    </row>
    <row r="56" spans="1:15" ht="13.5">
      <c r="A56" s="93"/>
      <c r="B56" s="94" t="s">
        <v>20</v>
      </c>
      <c r="C56" s="95"/>
      <c r="D56" s="5">
        <f aca="true" t="shared" si="2" ref="D56:K56">SUM(D51:D55)</f>
        <v>2458</v>
      </c>
      <c r="E56" s="5">
        <f t="shared" si="2"/>
        <v>2949</v>
      </c>
      <c r="F56" s="5">
        <f t="shared" si="2"/>
        <v>3037</v>
      </c>
      <c r="G56" s="5">
        <f t="shared" si="2"/>
        <v>3310</v>
      </c>
      <c r="H56" s="5">
        <f t="shared" si="2"/>
        <v>3317</v>
      </c>
      <c r="I56" s="5">
        <f t="shared" si="2"/>
        <v>3244</v>
      </c>
      <c r="J56" s="5">
        <f t="shared" si="2"/>
        <v>3235</v>
      </c>
      <c r="K56" s="4">
        <f t="shared" si="2"/>
        <v>3051</v>
      </c>
      <c r="L56" s="31">
        <f>SUM(L51:L55)</f>
        <v>2853</v>
      </c>
      <c r="M56" s="32">
        <f>SUM(M51:M55)</f>
        <v>2753</v>
      </c>
      <c r="N56" s="21"/>
      <c r="O56" s="21"/>
    </row>
    <row r="57" spans="1:15" ht="14.25" thickBot="1">
      <c r="A57" s="83" t="s">
        <v>19</v>
      </c>
      <c r="B57" s="84"/>
      <c r="C57" s="85"/>
      <c r="D57" s="7">
        <f aca="true" t="shared" si="3" ref="D57:K57">D50+D56</f>
        <v>5965</v>
      </c>
      <c r="E57" s="7">
        <f t="shared" si="3"/>
        <v>6338</v>
      </c>
      <c r="F57" s="7">
        <f t="shared" si="3"/>
        <v>6417</v>
      </c>
      <c r="G57" s="7">
        <f t="shared" si="3"/>
        <v>6513</v>
      </c>
      <c r="H57" s="7">
        <f t="shared" si="3"/>
        <v>6253</v>
      </c>
      <c r="I57" s="7">
        <f t="shared" si="3"/>
        <v>6299</v>
      </c>
      <c r="J57" s="7">
        <f t="shared" si="3"/>
        <v>6509</v>
      </c>
      <c r="K57" s="18">
        <f t="shared" si="3"/>
        <v>6321</v>
      </c>
      <c r="L57" s="28">
        <f>L50+L56</f>
        <v>6049</v>
      </c>
      <c r="M57" s="30">
        <f>M50+M56</f>
        <v>5926</v>
      </c>
      <c r="N57" s="22"/>
      <c r="O57" s="22"/>
    </row>
    <row r="59" spans="1:2" ht="15" thickBot="1">
      <c r="A59" s="1" t="s">
        <v>14</v>
      </c>
      <c r="B59" s="1"/>
    </row>
    <row r="60" spans="1:15" ht="13.5">
      <c r="A60" s="70"/>
      <c r="B60" s="71"/>
      <c r="C60" s="72"/>
      <c r="D60" s="16" t="str">
        <f aca="true" t="shared" si="4" ref="D60:M60">D40</f>
        <v>H16年度</v>
      </c>
      <c r="E60" s="16" t="str">
        <f t="shared" si="4"/>
        <v>H17年度</v>
      </c>
      <c r="F60" s="16" t="str">
        <f t="shared" si="4"/>
        <v>H18年度</v>
      </c>
      <c r="G60" s="16" t="str">
        <f t="shared" si="4"/>
        <v>H19年度</v>
      </c>
      <c r="H60" s="16" t="str">
        <f t="shared" si="4"/>
        <v>H20年度</v>
      </c>
      <c r="I60" s="16" t="str">
        <f t="shared" si="4"/>
        <v>H21年度</v>
      </c>
      <c r="J60" s="16" t="str">
        <f t="shared" si="4"/>
        <v>H22年度</v>
      </c>
      <c r="K60" s="16" t="str">
        <f t="shared" si="4"/>
        <v>H23年度</v>
      </c>
      <c r="L60" s="16" t="str">
        <f t="shared" si="4"/>
        <v>H24年度</v>
      </c>
      <c r="M60" s="17" t="str">
        <f t="shared" si="4"/>
        <v>H25年度</v>
      </c>
      <c r="N60" s="20"/>
      <c r="O60" s="20"/>
    </row>
    <row r="61" spans="1:15" ht="27" customHeight="1">
      <c r="A61" s="86" t="s">
        <v>37</v>
      </c>
      <c r="B61" s="87"/>
      <c r="C61" s="88"/>
      <c r="D61" s="6">
        <f aca="true" t="shared" si="5" ref="D61:M61">D16</f>
        <v>43750</v>
      </c>
      <c r="E61" s="6">
        <f t="shared" si="5"/>
        <v>45116</v>
      </c>
      <c r="F61" s="6">
        <f t="shared" si="5"/>
        <v>45356</v>
      </c>
      <c r="G61" s="6">
        <f t="shared" si="5"/>
        <v>44982</v>
      </c>
      <c r="H61" s="6">
        <f t="shared" si="5"/>
        <v>43980</v>
      </c>
      <c r="I61" s="6">
        <f t="shared" si="5"/>
        <v>42646</v>
      </c>
      <c r="J61" s="6">
        <f t="shared" si="5"/>
        <v>42549</v>
      </c>
      <c r="K61" s="6">
        <f t="shared" si="5"/>
        <v>44537</v>
      </c>
      <c r="L61" s="6">
        <f t="shared" si="5"/>
        <v>44089</v>
      </c>
      <c r="M61" s="6">
        <f t="shared" si="5"/>
        <v>45757</v>
      </c>
      <c r="N61" s="23"/>
      <c r="O61" s="23"/>
    </row>
    <row r="62" spans="1:15" ht="27" customHeight="1">
      <c r="A62" s="89" t="s">
        <v>38</v>
      </c>
      <c r="B62" s="88"/>
      <c r="C62" s="90"/>
      <c r="D62" s="6">
        <f>D57</f>
        <v>5965</v>
      </c>
      <c r="E62" s="6">
        <f aca="true" t="shared" si="6" ref="E62:M62">E57</f>
        <v>6338</v>
      </c>
      <c r="F62" s="6">
        <f t="shared" si="6"/>
        <v>6417</v>
      </c>
      <c r="G62" s="6">
        <f t="shared" si="6"/>
        <v>6513</v>
      </c>
      <c r="H62" s="6">
        <f t="shared" si="6"/>
        <v>6253</v>
      </c>
      <c r="I62" s="6">
        <f t="shared" si="6"/>
        <v>6299</v>
      </c>
      <c r="J62" s="6">
        <f t="shared" si="6"/>
        <v>6509</v>
      </c>
      <c r="K62" s="6">
        <f t="shared" si="6"/>
        <v>6321</v>
      </c>
      <c r="L62" s="6">
        <f t="shared" si="6"/>
        <v>6049</v>
      </c>
      <c r="M62" s="11">
        <f t="shared" si="6"/>
        <v>5926</v>
      </c>
      <c r="N62" s="23"/>
      <c r="O62" s="23"/>
    </row>
    <row r="63" spans="1:15" ht="14.25" thickBot="1">
      <c r="A63" s="109" t="s">
        <v>15</v>
      </c>
      <c r="B63" s="110"/>
      <c r="C63" s="111"/>
      <c r="D63" s="12">
        <f aca="true" t="shared" si="7" ref="D63:M63">ROUND(D62/D61,3)</f>
        <v>0.136</v>
      </c>
      <c r="E63" s="12">
        <f t="shared" si="7"/>
        <v>0.14</v>
      </c>
      <c r="F63" s="12">
        <f t="shared" si="7"/>
        <v>0.141</v>
      </c>
      <c r="G63" s="12">
        <f t="shared" si="7"/>
        <v>0.145</v>
      </c>
      <c r="H63" s="12">
        <f t="shared" si="7"/>
        <v>0.142</v>
      </c>
      <c r="I63" s="12">
        <f t="shared" si="7"/>
        <v>0.148</v>
      </c>
      <c r="J63" s="12">
        <f t="shared" si="7"/>
        <v>0.153</v>
      </c>
      <c r="K63" s="12">
        <f t="shared" si="7"/>
        <v>0.142</v>
      </c>
      <c r="L63" s="12">
        <f t="shared" si="7"/>
        <v>0.137</v>
      </c>
      <c r="M63" s="13">
        <f t="shared" si="7"/>
        <v>0.13</v>
      </c>
      <c r="N63" s="24"/>
      <c r="O63" s="24"/>
    </row>
    <row r="119" spans="1:8" ht="14.25">
      <c r="A119" s="1" t="s">
        <v>33</v>
      </c>
      <c r="G119" s="14"/>
      <c r="H119" s="14"/>
    </row>
    <row r="120" spans="1:8" ht="14.25" thickBot="1">
      <c r="A120" t="s">
        <v>62</v>
      </c>
      <c r="G120" s="14"/>
      <c r="H120" s="14"/>
    </row>
    <row r="121" spans="1:15" ht="27.75" customHeight="1">
      <c r="A121" s="121"/>
      <c r="B121" s="108"/>
      <c r="C121" s="107" t="s">
        <v>33</v>
      </c>
      <c r="D121" s="108"/>
      <c r="E121" s="107" t="s">
        <v>31</v>
      </c>
      <c r="F121" s="108"/>
      <c r="G121" s="104" t="s">
        <v>56</v>
      </c>
      <c r="H121" s="105"/>
      <c r="I121" s="102" t="s">
        <v>55</v>
      </c>
      <c r="J121" s="102"/>
      <c r="K121" s="104" t="s">
        <v>54</v>
      </c>
      <c r="L121" s="116"/>
      <c r="M121" s="104" t="s">
        <v>34</v>
      </c>
      <c r="N121" s="117"/>
      <c r="O121" s="44"/>
    </row>
    <row r="122" spans="1:15" ht="13.5">
      <c r="A122" s="122"/>
      <c r="B122" s="123"/>
      <c r="C122" s="100" t="s">
        <v>35</v>
      </c>
      <c r="D122" s="101"/>
      <c r="E122" s="100" t="s">
        <v>24</v>
      </c>
      <c r="F122" s="101"/>
      <c r="G122" s="100" t="s">
        <v>35</v>
      </c>
      <c r="H122" s="101"/>
      <c r="I122" s="103" t="s">
        <v>35</v>
      </c>
      <c r="J122" s="103"/>
      <c r="K122" s="100" t="s">
        <v>35</v>
      </c>
      <c r="L122" s="120"/>
      <c r="M122" s="100" t="s">
        <v>36</v>
      </c>
      <c r="N122" s="118"/>
      <c r="O122" s="45"/>
    </row>
    <row r="123" spans="1:15" ht="13.5">
      <c r="A123" s="98" t="s">
        <v>9</v>
      </c>
      <c r="B123" s="99"/>
      <c r="C123" s="112">
        <v>1199329000</v>
      </c>
      <c r="D123" s="113"/>
      <c r="E123" s="96">
        <v>41292</v>
      </c>
      <c r="F123" s="106"/>
      <c r="G123" s="96">
        <f aca="true" t="shared" si="8" ref="G123:G132">ROUND(C123/E123,0)</f>
        <v>29045</v>
      </c>
      <c r="H123" s="106"/>
      <c r="I123" s="96">
        <f aca="true" t="shared" si="9" ref="I123:I130">ROUND(C123/M123,0)</f>
        <v>10934</v>
      </c>
      <c r="J123" s="106"/>
      <c r="K123" s="96">
        <v>37194032084</v>
      </c>
      <c r="L123" s="106"/>
      <c r="M123" s="96">
        <v>109688</v>
      </c>
      <c r="N123" s="97"/>
      <c r="O123" s="37"/>
    </row>
    <row r="124" spans="1:15" ht="13.5">
      <c r="A124" s="98" t="s">
        <v>10</v>
      </c>
      <c r="B124" s="99"/>
      <c r="C124" s="112">
        <v>1138503000</v>
      </c>
      <c r="D124" s="113"/>
      <c r="E124" s="96">
        <v>42167</v>
      </c>
      <c r="F124" s="106"/>
      <c r="G124" s="96">
        <f t="shared" si="8"/>
        <v>27000</v>
      </c>
      <c r="H124" s="106"/>
      <c r="I124" s="96">
        <f t="shared" si="9"/>
        <v>10327</v>
      </c>
      <c r="J124" s="106"/>
      <c r="K124" s="96">
        <v>32989184587</v>
      </c>
      <c r="L124" s="106"/>
      <c r="M124" s="96">
        <v>110245</v>
      </c>
      <c r="N124" s="97"/>
      <c r="O124" s="37"/>
    </row>
    <row r="125" spans="1:15" ht="13.5">
      <c r="A125" s="98" t="s">
        <v>11</v>
      </c>
      <c r="B125" s="99"/>
      <c r="C125" s="112">
        <v>1178898000</v>
      </c>
      <c r="D125" s="113"/>
      <c r="E125" s="96">
        <v>42319</v>
      </c>
      <c r="F125" s="106"/>
      <c r="G125" s="96">
        <f t="shared" si="8"/>
        <v>27857</v>
      </c>
      <c r="H125" s="106"/>
      <c r="I125" s="96">
        <f t="shared" si="9"/>
        <v>10634</v>
      </c>
      <c r="J125" s="106"/>
      <c r="K125" s="96">
        <v>33393621824</v>
      </c>
      <c r="L125" s="106"/>
      <c r="M125" s="96">
        <v>110860</v>
      </c>
      <c r="N125" s="97"/>
      <c r="O125" s="37"/>
    </row>
    <row r="126" spans="1:15" ht="13.5">
      <c r="A126" s="98" t="s">
        <v>26</v>
      </c>
      <c r="B126" s="99"/>
      <c r="C126" s="112">
        <v>1205194000</v>
      </c>
      <c r="D126" s="113"/>
      <c r="E126" s="96">
        <v>41672</v>
      </c>
      <c r="F126" s="106"/>
      <c r="G126" s="96">
        <f t="shared" si="8"/>
        <v>28921</v>
      </c>
      <c r="H126" s="106"/>
      <c r="I126" s="96">
        <f t="shared" si="9"/>
        <v>10827</v>
      </c>
      <c r="J126" s="106"/>
      <c r="K126" s="96">
        <v>34705744685</v>
      </c>
      <c r="L126" s="106"/>
      <c r="M126" s="96">
        <v>111310</v>
      </c>
      <c r="N126" s="97"/>
      <c r="O126" s="37"/>
    </row>
    <row r="127" spans="1:15" ht="13.5">
      <c r="A127" s="98" t="s">
        <v>39</v>
      </c>
      <c r="B127" s="99"/>
      <c r="C127" s="112">
        <v>1205566000</v>
      </c>
      <c r="D127" s="113"/>
      <c r="E127" s="96">
        <v>40663</v>
      </c>
      <c r="F127" s="106"/>
      <c r="G127" s="96">
        <f t="shared" si="8"/>
        <v>29648</v>
      </c>
      <c r="H127" s="106"/>
      <c r="I127" s="96">
        <f t="shared" si="9"/>
        <v>10792</v>
      </c>
      <c r="J127" s="106"/>
      <c r="K127" s="96">
        <v>35126617605</v>
      </c>
      <c r="L127" s="106"/>
      <c r="M127" s="96">
        <v>111710</v>
      </c>
      <c r="N127" s="97"/>
      <c r="O127" s="37"/>
    </row>
    <row r="128" spans="1:15" ht="13.5">
      <c r="A128" s="98" t="s">
        <v>42</v>
      </c>
      <c r="B128" s="99"/>
      <c r="C128" s="112">
        <v>1213753000</v>
      </c>
      <c r="D128" s="113"/>
      <c r="E128" s="96">
        <v>39402</v>
      </c>
      <c r="F128" s="106"/>
      <c r="G128" s="96">
        <f t="shared" si="8"/>
        <v>30804</v>
      </c>
      <c r="H128" s="106"/>
      <c r="I128" s="96">
        <f t="shared" si="9"/>
        <v>10861</v>
      </c>
      <c r="J128" s="106"/>
      <c r="K128" s="96">
        <v>38831729294</v>
      </c>
      <c r="L128" s="106"/>
      <c r="M128" s="96">
        <v>111751</v>
      </c>
      <c r="N128" s="97"/>
      <c r="O128" s="37"/>
    </row>
    <row r="129" spans="1:15" ht="13.5">
      <c r="A129" s="98" t="s">
        <v>43</v>
      </c>
      <c r="B129" s="99"/>
      <c r="C129" s="112">
        <v>1159842000</v>
      </c>
      <c r="D129" s="113"/>
      <c r="E129" s="96">
        <v>39314</v>
      </c>
      <c r="F129" s="106"/>
      <c r="G129" s="96">
        <f t="shared" si="8"/>
        <v>29502</v>
      </c>
      <c r="H129" s="106"/>
      <c r="I129" s="96">
        <f t="shared" si="9"/>
        <v>10374</v>
      </c>
      <c r="J129" s="106"/>
      <c r="K129" s="96">
        <v>39437470049</v>
      </c>
      <c r="L129" s="106"/>
      <c r="M129" s="96">
        <v>111799</v>
      </c>
      <c r="N129" s="97"/>
      <c r="O129" s="37"/>
    </row>
    <row r="130" spans="1:15" ht="13.5">
      <c r="A130" s="98" t="s">
        <v>44</v>
      </c>
      <c r="B130" s="99"/>
      <c r="C130" s="112">
        <v>1179720000</v>
      </c>
      <c r="D130" s="113"/>
      <c r="E130" s="96">
        <v>41486</v>
      </c>
      <c r="F130" s="106"/>
      <c r="G130" s="96">
        <f t="shared" si="8"/>
        <v>28437</v>
      </c>
      <c r="H130" s="106"/>
      <c r="I130" s="96">
        <f t="shared" si="9"/>
        <v>10496</v>
      </c>
      <c r="J130" s="106"/>
      <c r="K130" s="96">
        <v>38587459785</v>
      </c>
      <c r="L130" s="106"/>
      <c r="M130" s="96">
        <v>112400</v>
      </c>
      <c r="N130" s="97"/>
      <c r="O130" s="37"/>
    </row>
    <row r="131" spans="1:15" ht="13.5">
      <c r="A131" s="98" t="s">
        <v>52</v>
      </c>
      <c r="B131" s="99"/>
      <c r="C131" s="112">
        <v>1227344000</v>
      </c>
      <c r="D131" s="113"/>
      <c r="E131" s="96">
        <v>41236</v>
      </c>
      <c r="F131" s="106"/>
      <c r="G131" s="96">
        <f t="shared" si="8"/>
        <v>29764</v>
      </c>
      <c r="H131" s="106"/>
      <c r="I131" s="114">
        <f>ROUND(C131/M131,0)</f>
        <v>10897</v>
      </c>
      <c r="J131" s="114"/>
      <c r="K131" s="96">
        <v>37880136344</v>
      </c>
      <c r="L131" s="115"/>
      <c r="M131" s="96">
        <v>112632</v>
      </c>
      <c r="N131" s="97"/>
      <c r="O131" s="37"/>
    </row>
    <row r="132" spans="1:15" ht="14.25" thickBot="1">
      <c r="A132" s="63" t="s">
        <v>59</v>
      </c>
      <c r="B132" s="64"/>
      <c r="C132" s="65">
        <v>1257368000</v>
      </c>
      <c r="D132" s="66"/>
      <c r="E132" s="57">
        <v>43147</v>
      </c>
      <c r="F132" s="67"/>
      <c r="G132" s="57">
        <f t="shared" si="8"/>
        <v>29141</v>
      </c>
      <c r="H132" s="67"/>
      <c r="I132" s="46">
        <f>ROUND(C132/M132,0)</f>
        <v>11158</v>
      </c>
      <c r="J132" s="46"/>
      <c r="K132" s="57">
        <v>41137641975</v>
      </c>
      <c r="L132" s="58"/>
      <c r="M132" s="57">
        <v>112691</v>
      </c>
      <c r="N132" s="59"/>
      <c r="O132" s="37"/>
    </row>
    <row r="134" spans="11:12" ht="13.5">
      <c r="K134" s="119"/>
      <c r="L134" s="119"/>
    </row>
  </sheetData>
  <sheetProtection/>
  <mergeCells count="123">
    <mergeCell ref="M129:N129"/>
    <mergeCell ref="M130:N130"/>
    <mergeCell ref="K129:L129"/>
    <mergeCell ref="A121:B121"/>
    <mergeCell ref="A122:B122"/>
    <mergeCell ref="M125:N125"/>
    <mergeCell ref="M126:N126"/>
    <mergeCell ref="M127:N127"/>
    <mergeCell ref="M128:N128"/>
    <mergeCell ref="C125:D125"/>
    <mergeCell ref="K131:L131"/>
    <mergeCell ref="K121:L121"/>
    <mergeCell ref="M121:N121"/>
    <mergeCell ref="M122:N122"/>
    <mergeCell ref="K134:L134"/>
    <mergeCell ref="K122:L122"/>
    <mergeCell ref="K123:L123"/>
    <mergeCell ref="K124:L124"/>
    <mergeCell ref="K125:L125"/>
    <mergeCell ref="M131:N131"/>
    <mergeCell ref="A131:B131"/>
    <mergeCell ref="C131:D131"/>
    <mergeCell ref="E131:F131"/>
    <mergeCell ref="G131:H131"/>
    <mergeCell ref="I131:J131"/>
    <mergeCell ref="I130:J130"/>
    <mergeCell ref="A124:B124"/>
    <mergeCell ref="C124:D124"/>
    <mergeCell ref="A128:B128"/>
    <mergeCell ref="K126:L126"/>
    <mergeCell ref="A130:B130"/>
    <mergeCell ref="C130:D130"/>
    <mergeCell ref="G129:H129"/>
    <mergeCell ref="K130:L130"/>
    <mergeCell ref="C127:D127"/>
    <mergeCell ref="C128:D128"/>
    <mergeCell ref="E128:F128"/>
    <mergeCell ref="A127:B127"/>
    <mergeCell ref="E127:F127"/>
    <mergeCell ref="A129:B129"/>
    <mergeCell ref="C129:D129"/>
    <mergeCell ref="E129:F129"/>
    <mergeCell ref="I125:J125"/>
    <mergeCell ref="G124:H124"/>
    <mergeCell ref="G128:H128"/>
    <mergeCell ref="I128:J128"/>
    <mergeCell ref="G127:H127"/>
    <mergeCell ref="I127:J127"/>
    <mergeCell ref="G126:H126"/>
    <mergeCell ref="C123:D123"/>
    <mergeCell ref="C121:D121"/>
    <mergeCell ref="K127:L127"/>
    <mergeCell ref="K128:L128"/>
    <mergeCell ref="I129:J129"/>
    <mergeCell ref="G130:H130"/>
    <mergeCell ref="E130:F130"/>
    <mergeCell ref="E124:F124"/>
    <mergeCell ref="E125:F125"/>
    <mergeCell ref="I124:J124"/>
    <mergeCell ref="E123:F123"/>
    <mergeCell ref="G125:H125"/>
    <mergeCell ref="I126:J126"/>
    <mergeCell ref="E121:F121"/>
    <mergeCell ref="I123:J123"/>
    <mergeCell ref="A63:C63"/>
    <mergeCell ref="A125:B125"/>
    <mergeCell ref="A126:B126"/>
    <mergeCell ref="C126:D126"/>
    <mergeCell ref="E126:F126"/>
    <mergeCell ref="M123:N123"/>
    <mergeCell ref="A123:B123"/>
    <mergeCell ref="M124:N124"/>
    <mergeCell ref="C122:D122"/>
    <mergeCell ref="I121:J121"/>
    <mergeCell ref="I122:J122"/>
    <mergeCell ref="E122:F122"/>
    <mergeCell ref="G121:H121"/>
    <mergeCell ref="G122:H122"/>
    <mergeCell ref="G123:H123"/>
    <mergeCell ref="A57:C57"/>
    <mergeCell ref="A60:C60"/>
    <mergeCell ref="A61:C61"/>
    <mergeCell ref="A62:C62"/>
    <mergeCell ref="A51:A56"/>
    <mergeCell ref="B52:C52"/>
    <mergeCell ref="B53:C53"/>
    <mergeCell ref="B56:C56"/>
    <mergeCell ref="B43:C43"/>
    <mergeCell ref="B44:C44"/>
    <mergeCell ref="A16:C16"/>
    <mergeCell ref="A41:A50"/>
    <mergeCell ref="B41:C41"/>
    <mergeCell ref="B50:C50"/>
    <mergeCell ref="B49:C49"/>
    <mergeCell ref="A17:C17"/>
    <mergeCell ref="A1:M1"/>
    <mergeCell ref="A14:C14"/>
    <mergeCell ref="A13:C13"/>
    <mergeCell ref="A4:C4"/>
    <mergeCell ref="A9:C9"/>
    <mergeCell ref="A10:C10"/>
    <mergeCell ref="A11:C11"/>
    <mergeCell ref="A8:C8"/>
    <mergeCell ref="K132:L132"/>
    <mergeCell ref="M132:N132"/>
    <mergeCell ref="A15:C15"/>
    <mergeCell ref="A132:B132"/>
    <mergeCell ref="C132:D132"/>
    <mergeCell ref="E132:F132"/>
    <mergeCell ref="G132:H132"/>
    <mergeCell ref="B45:C45"/>
    <mergeCell ref="B46:C46"/>
    <mergeCell ref="B51:C51"/>
    <mergeCell ref="I132:J132"/>
    <mergeCell ref="B47:C47"/>
    <mergeCell ref="B48:C48"/>
    <mergeCell ref="A5:C5"/>
    <mergeCell ref="A6:C6"/>
    <mergeCell ref="A7:C7"/>
    <mergeCell ref="A12:C12"/>
    <mergeCell ref="B55:C55"/>
    <mergeCell ref="B54:C54"/>
    <mergeCell ref="B42:C42"/>
  </mergeCells>
  <printOptions/>
  <pageMargins left="0.3937007874015748" right="0" top="0.5905511811023623" bottom="0.5905511811023623" header="0.5118110236220472" footer="0.5118110236220472"/>
  <pageSetup horizontalDpi="600" verticalDpi="600" orientation="portrait" paperSize="9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彦根市役所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SEISOUKAN</dc:creator>
  <cp:keywords/>
  <dc:description/>
  <cp:lastModifiedBy>hikone</cp:lastModifiedBy>
  <cp:lastPrinted>2014-10-21T08:05:26Z</cp:lastPrinted>
  <dcterms:created xsi:type="dcterms:W3CDTF">2007-04-13T03:02:47Z</dcterms:created>
  <dcterms:modified xsi:type="dcterms:W3CDTF">2014-12-16T00:14:07Z</dcterms:modified>
  <cp:category/>
  <cp:version/>
  <cp:contentType/>
  <cp:contentStatus/>
</cp:coreProperties>
</file>