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9章\"/>
    </mc:Choice>
  </mc:AlternateContent>
  <bookViews>
    <workbookView xWindow="33915" yWindow="15" windowWidth="6150" windowHeight="7035" tabRatio="853"/>
  </bookViews>
  <sheets>
    <sheet name="19-191" sheetId="11" r:id="rId1"/>
  </sheets>
  <definedNames>
    <definedName name="_xlnm.Print_Area" localSheetId="0">'19-191'!$A$1:$H$50</definedName>
  </definedNames>
  <calcPr calcId="162913"/>
</workbook>
</file>

<file path=xl/calcChain.xml><?xml version="1.0" encoding="utf-8"?>
<calcChain xmlns="http://schemas.openxmlformats.org/spreadsheetml/2006/main">
  <c r="D41" i="11" l="1"/>
  <c r="D40" i="11" s="1"/>
  <c r="C18" i="11" l="1"/>
  <c r="B18" i="11"/>
  <c r="C46" i="11"/>
  <c r="D47" i="11"/>
  <c r="D46" i="11" s="1"/>
  <c r="B46" i="11"/>
  <c r="D44" i="11"/>
  <c r="D43" i="11" s="1"/>
  <c r="C43" i="11"/>
  <c r="B43" i="11"/>
  <c r="C40" i="11"/>
  <c r="B40" i="11"/>
  <c r="D38" i="11"/>
  <c r="D37" i="11" s="1"/>
  <c r="C37" i="11"/>
  <c r="B37" i="11"/>
  <c r="D35" i="11"/>
  <c r="D34" i="11" s="1"/>
  <c r="C34" i="11"/>
  <c r="B34" i="11"/>
  <c r="D32" i="11"/>
  <c r="D31" i="11" s="1"/>
  <c r="C31" i="11"/>
  <c r="B31" i="11"/>
  <c r="D29" i="11"/>
  <c r="D28" i="11" s="1"/>
  <c r="C28" i="11"/>
  <c r="B28" i="11"/>
  <c r="D26" i="11"/>
  <c r="D25" i="11" s="1"/>
  <c r="C25" i="11"/>
  <c r="B25" i="11"/>
  <c r="D23" i="11"/>
  <c r="D22" i="11" s="1"/>
  <c r="C22" i="11"/>
  <c r="B22" i="11"/>
  <c r="C10" i="11"/>
  <c r="G12" i="11"/>
  <c r="G9" i="11"/>
  <c r="H48" i="11"/>
  <c r="G47" i="11"/>
  <c r="F47" i="11"/>
  <c r="H45" i="11"/>
  <c r="H44" i="11"/>
  <c r="H43" i="11"/>
  <c r="H42" i="11"/>
  <c r="H41" i="11"/>
  <c r="G40" i="11"/>
  <c r="F40" i="11"/>
  <c r="H38" i="11"/>
  <c r="G37" i="11"/>
  <c r="F37" i="11"/>
  <c r="H35" i="11"/>
  <c r="H34" i="11"/>
  <c r="G33" i="11"/>
  <c r="F33" i="11"/>
  <c r="H31" i="11"/>
  <c r="G30" i="11"/>
  <c r="F30" i="11"/>
  <c r="H28" i="11"/>
  <c r="H27" i="11"/>
  <c r="G26" i="11"/>
  <c r="F26" i="11"/>
  <c r="H24" i="11"/>
  <c r="H23" i="11"/>
  <c r="H22" i="11"/>
  <c r="G21" i="11"/>
  <c r="F21" i="11"/>
  <c r="H19" i="11"/>
  <c r="H18" i="11"/>
  <c r="H17" i="11"/>
  <c r="G16" i="11"/>
  <c r="F16" i="11"/>
  <c r="H14" i="11"/>
  <c r="H13" i="11"/>
  <c r="F12" i="11"/>
  <c r="H10" i="11"/>
  <c r="F9" i="11"/>
  <c r="D11" i="11"/>
  <c r="D12" i="11"/>
  <c r="D13" i="11"/>
  <c r="D14" i="11"/>
  <c r="D15" i="11"/>
  <c r="D16" i="11"/>
  <c r="D19" i="11"/>
  <c r="D20" i="11"/>
  <c r="B10" i="11"/>
  <c r="H37" i="11" l="1"/>
  <c r="H33" i="11"/>
  <c r="H16" i="11"/>
  <c r="H12" i="11"/>
  <c r="H9" i="11"/>
  <c r="H40" i="11"/>
  <c r="H30" i="11"/>
  <c r="H26" i="11"/>
  <c r="H21" i="11"/>
  <c r="D18" i="11"/>
  <c r="D10" i="11"/>
  <c r="B8" i="11"/>
  <c r="H47" i="11"/>
  <c r="C8" i="11"/>
  <c r="D8" i="11" l="1"/>
</calcChain>
</file>

<file path=xl/sharedStrings.xml><?xml version="1.0" encoding="utf-8"?>
<sst xmlns="http://schemas.openxmlformats.org/spreadsheetml/2006/main" count="72" uniqueCount="56">
  <si>
    <t>区分</t>
  </si>
  <si>
    <t>（単位：円）</t>
  </si>
  <si>
    <t>予算現額</t>
  </si>
  <si>
    <t>歳入合計</t>
  </si>
  <si>
    <t>市税</t>
  </si>
  <si>
    <t>地方譲与税</t>
  </si>
  <si>
    <t>国庫支出金</t>
  </si>
  <si>
    <t>利子割交付金</t>
  </si>
  <si>
    <t>市民税</t>
  </si>
  <si>
    <t>国庫負担金</t>
  </si>
  <si>
    <t>ゴルフ場利用税交付金</t>
  </si>
  <si>
    <t>固定資産税</t>
  </si>
  <si>
    <t>国庫補助金</t>
  </si>
  <si>
    <t>軽自動車税</t>
  </si>
  <si>
    <t>委託金</t>
  </si>
  <si>
    <t>自動車取得税交付金</t>
  </si>
  <si>
    <t>市たばこ税</t>
  </si>
  <si>
    <t>地方交付税</t>
  </si>
  <si>
    <t>都市計画税</t>
  </si>
  <si>
    <t>県支出金</t>
  </si>
  <si>
    <t>県負担金</t>
  </si>
  <si>
    <t>分担金及び負担金</t>
  </si>
  <si>
    <t>県補助金</t>
  </si>
  <si>
    <t>使用料及び手数料</t>
  </si>
  <si>
    <t>自動車重量譲与税</t>
  </si>
  <si>
    <t>財産収入</t>
  </si>
  <si>
    <t>財産運用収入</t>
  </si>
  <si>
    <t>寄附金</t>
  </si>
  <si>
    <t>財産売払収入</t>
  </si>
  <si>
    <t>繰入金</t>
  </si>
  <si>
    <t>繰越金</t>
  </si>
  <si>
    <t>諸収入</t>
  </si>
  <si>
    <t>市債</t>
  </si>
  <si>
    <t>基金繰入金</t>
  </si>
  <si>
    <t>市預金利子</t>
  </si>
  <si>
    <t>雑入</t>
  </si>
  <si>
    <t>負担金</t>
  </si>
  <si>
    <t>使用料</t>
  </si>
  <si>
    <t>手数料</t>
  </si>
  <si>
    <t>延滞金、加算金及び過料</t>
  </si>
  <si>
    <t>収入済額</t>
    <rPh sb="0" eb="2">
      <t>シュウニュウ</t>
    </rPh>
    <rPh sb="2" eb="3">
      <t>スミ</t>
    </rPh>
    <rPh sb="3" eb="4">
      <t>ガク</t>
    </rPh>
    <phoneticPr fontId="4"/>
  </si>
  <si>
    <t>予算現額</t>
    <rPh sb="0" eb="2">
      <t>ヨサン</t>
    </rPh>
    <rPh sb="2" eb="3">
      <t>ゲン</t>
    </rPh>
    <rPh sb="3" eb="4">
      <t>ガク</t>
    </rPh>
    <phoneticPr fontId="4"/>
  </si>
  <si>
    <t>入湯税</t>
    <rPh sb="0" eb="2">
      <t>ニュウトウ</t>
    </rPh>
    <rPh sb="2" eb="3">
      <t>ゼイ</t>
    </rPh>
    <phoneticPr fontId="4"/>
  </si>
  <si>
    <t>配当割交付金</t>
    <rPh sb="0" eb="2">
      <t>ハイトウ</t>
    </rPh>
    <rPh sb="2" eb="3">
      <t>ワリ</t>
    </rPh>
    <rPh sb="3" eb="5">
      <t>コウフ</t>
    </rPh>
    <rPh sb="5" eb="6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</si>
  <si>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</si>
  <si>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株式等譲渡所得割交付金</t>
    <rPh sb="0" eb="2">
      <t>カブシキ</t>
    </rPh>
    <rPh sb="2" eb="3">
      <t>ナド</t>
    </rPh>
    <rPh sb="3" eb="4">
      <t>ユズ</t>
    </rPh>
    <rPh sb="4" eb="5">
      <t>ワタ</t>
    </rPh>
    <rPh sb="5" eb="7">
      <t>ショトク</t>
    </rPh>
    <rPh sb="7" eb="8">
      <t>ワ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</si>
  <si>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</si>
  <si>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受託事業収入</t>
    <rPh sb="0" eb="2">
      <t>ジュタク</t>
    </rPh>
    <rPh sb="2" eb="4">
      <t>ジギョウ</t>
    </rPh>
    <rPh sb="4" eb="6">
      <t>シュウニュウ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</si>
  <si>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</si>
  <si>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交通安全対策特別交付金</t>
    <rPh sb="10" eb="11">
      <t>キン</t>
    </rPh>
    <phoneticPr fontId="4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</si>
  <si>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4"/>
  </si>
  <si>
    <t>資料：『彦根市各会計歳入歳出決算書』財政課</t>
    <phoneticPr fontId="4"/>
  </si>
  <si>
    <t>貸付金元利収入</t>
    <phoneticPr fontId="4"/>
  </si>
  <si>
    <t>予算現額と
収入済額との比較</t>
    <phoneticPr fontId="6"/>
  </si>
  <si>
    <t>減収補塡特例交付金</t>
    <rPh sb="0" eb="2">
      <t>ゲンシュウ</t>
    </rPh>
    <rPh sb="2" eb="3">
      <t>ホ</t>
    </rPh>
    <rPh sb="3" eb="4">
      <t>フサガル</t>
    </rPh>
    <rPh sb="4" eb="6">
      <t>トクレイ</t>
    </rPh>
    <rPh sb="6" eb="9">
      <t>コウフキン</t>
    </rPh>
    <phoneticPr fontId="4"/>
  </si>
  <si>
    <t>191.平成30年度一般会計歳入予算および決算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</si>
</sst>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49">
    <xf numFmtId="0" fontId="0" fillId="0" borderId="0" xfId="0"/>
    <xf numFmtId="176" fontId="2" fillId="0" borderId="0" xfId="1" applyNumberFormat="1" applyFont="1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horizontal="centerContinuous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176" fontId="2" fillId="0" borderId="1" xfId="1" applyNumberFormat="1" applyFont="1" applyBorder="1"/>
    <xf numFmtId="176" fontId="2" fillId="0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3" xfId="1" applyNumberFormat="1" applyFont="1" applyFill="1" applyBorder="1"/>
    <xf numFmtId="176" fontId="2" fillId="0" borderId="0" xfId="1" applyNumberFormat="1" applyFont="1" applyFill="1"/>
    <xf numFmtId="176" fontId="3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 wrapText="1"/>
    </xf>
    <xf numFmtId="176" fontId="2" fillId="0" borderId="7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zoomScaleNormal="100" zoomScaleSheetLayoutView="100" workbookViewId="0"/>
  </sheetViews>
  <sheetFormatPr defaultRowHeight="14.25"/>
  <cols>
    <col min="1" max="1" width="20.69921875" style="1" customWidth="1"/>
    <col min="2" max="4" width="18.296875" style="1" customWidth="1"/>
    <col min="5" max="5" width="20.69921875" style="1" customWidth="1"/>
    <col min="6" max="8" width="18.3984375" style="1" customWidth="1"/>
    <col min="9" max="16384" width="8.796875" style="25"/>
  </cols>
  <sheetData>
    <row r="1" spans="1:8" ht="18.75" customHeight="1">
      <c r="A1" s="11"/>
      <c r="B1" s="10"/>
      <c r="C1" s="10"/>
      <c r="D1" s="10"/>
      <c r="E1" s="11"/>
      <c r="F1" s="11"/>
      <c r="G1" s="11"/>
      <c r="H1" s="11"/>
    </row>
    <row r="2" spans="1:8" ht="18.75" customHeight="1">
      <c r="A2" s="11"/>
      <c r="B2" s="10"/>
      <c r="C2" s="10"/>
      <c r="D2" s="10"/>
      <c r="E2" s="11"/>
      <c r="F2" s="11"/>
      <c r="G2" s="11"/>
      <c r="H2" s="11"/>
    </row>
    <row r="3" spans="1:8" ht="18.75" customHeight="1">
      <c r="A3" s="42" t="s">
        <v>55</v>
      </c>
      <c r="B3" s="42"/>
      <c r="C3" s="42"/>
      <c r="D3" s="42"/>
      <c r="E3" s="42"/>
      <c r="F3" s="42"/>
      <c r="G3" s="42"/>
      <c r="H3" s="42"/>
    </row>
    <row r="4" spans="1:8" ht="17.100000000000001" customHeight="1">
      <c r="A4" s="9" t="s">
        <v>1</v>
      </c>
      <c r="B4" s="9"/>
      <c r="C4" s="9"/>
      <c r="D4" s="11"/>
      <c r="E4" s="9" t="s">
        <v>1</v>
      </c>
      <c r="F4" s="9"/>
      <c r="G4" s="5"/>
      <c r="H4" s="23"/>
    </row>
    <row r="5" spans="1:8" ht="17.100000000000001" customHeight="1">
      <c r="A5" s="43" t="s">
        <v>0</v>
      </c>
      <c r="B5" s="47" t="s">
        <v>2</v>
      </c>
      <c r="C5" s="47" t="s">
        <v>40</v>
      </c>
      <c r="D5" s="45" t="s">
        <v>53</v>
      </c>
      <c r="E5" s="43" t="s">
        <v>0</v>
      </c>
      <c r="F5" s="43" t="s">
        <v>41</v>
      </c>
      <c r="G5" s="43" t="s">
        <v>40</v>
      </c>
      <c r="H5" s="45" t="s">
        <v>53</v>
      </c>
    </row>
    <row r="6" spans="1:8" ht="17.100000000000001" customHeight="1">
      <c r="A6" s="44"/>
      <c r="B6" s="48"/>
      <c r="C6" s="48"/>
      <c r="D6" s="46"/>
      <c r="E6" s="44"/>
      <c r="F6" s="44"/>
      <c r="G6" s="44"/>
      <c r="H6" s="46"/>
    </row>
    <row r="7" spans="1:8" ht="17.100000000000001" customHeight="1">
      <c r="A7" s="16"/>
      <c r="B7" s="15"/>
      <c r="C7" s="15"/>
      <c r="D7" s="15"/>
      <c r="E7" s="2"/>
      <c r="F7" s="3"/>
      <c r="G7" s="3"/>
      <c r="H7" s="3"/>
    </row>
    <row r="8" spans="1:8" ht="17.100000000000001" customHeight="1">
      <c r="A8" s="17" t="s">
        <v>3</v>
      </c>
      <c r="B8" s="7">
        <f>B10+B18+B23+B26+B29+B32+B35+B38+B41+B44+B47+F9+F12+F16+F21+F26+F30+F33+F37+F40+F47</f>
        <v>45678356000</v>
      </c>
      <c r="C8" s="7">
        <f>C10+C18+C23+C26+C29+C32+C35+C38+C41+C44+C47+G9+G12+G16+G21+G26+G30+G33+G37+G40+G47</f>
        <v>44875225301</v>
      </c>
      <c r="D8" s="7">
        <f>D10+D18+D23+D26+D29+D32+D35+D38+D41+D44+D47+H9+H12+H16+H21+H26+H30+H33+H37+H40+H47</f>
        <v>-803130699</v>
      </c>
      <c r="E8" s="27"/>
    </row>
    <row r="9" spans="1:8" ht="17.100000000000001" customHeight="1">
      <c r="A9" s="17"/>
      <c r="B9" s="7"/>
      <c r="C9" s="7"/>
      <c r="D9" s="7"/>
      <c r="E9" s="13" t="s">
        <v>21</v>
      </c>
      <c r="F9" s="6">
        <f>F10</f>
        <v>761345000</v>
      </c>
      <c r="G9" s="7">
        <f>G10</f>
        <v>722184470</v>
      </c>
      <c r="H9" s="7">
        <f>G9-F9</f>
        <v>-39160530</v>
      </c>
    </row>
    <row r="10" spans="1:8" ht="17.100000000000001" customHeight="1">
      <c r="A10" s="17" t="s">
        <v>4</v>
      </c>
      <c r="B10" s="7">
        <f>SUM(B11:B16)</f>
        <v>17691289000</v>
      </c>
      <c r="C10" s="7">
        <f>SUM(C11:C16)</f>
        <v>18500220437</v>
      </c>
      <c r="D10" s="7">
        <f t="shared" ref="D10:D16" si="0">C10-B10</f>
        <v>808931437</v>
      </c>
      <c r="E10" s="23" t="s">
        <v>36</v>
      </c>
      <c r="F10" s="35">
        <v>761345000</v>
      </c>
      <c r="G10" s="30">
        <v>722184470</v>
      </c>
      <c r="H10" s="4">
        <f t="shared" ref="H10:H48" si="1">G10-F10</f>
        <v>-39160530</v>
      </c>
    </row>
    <row r="11" spans="1:8" ht="17.100000000000001" customHeight="1">
      <c r="A11" s="18" t="s">
        <v>8</v>
      </c>
      <c r="B11" s="30">
        <v>7890728000</v>
      </c>
      <c r="C11" s="30">
        <v>8625690316</v>
      </c>
      <c r="D11" s="4">
        <f t="shared" si="0"/>
        <v>734962316</v>
      </c>
      <c r="E11" s="3"/>
      <c r="F11" s="36"/>
      <c r="G11" s="37"/>
      <c r="H11" s="7"/>
    </row>
    <row r="12" spans="1:8" ht="17.100000000000001" customHeight="1">
      <c r="A12" s="18" t="s">
        <v>11</v>
      </c>
      <c r="B12" s="30">
        <v>7481437000</v>
      </c>
      <c r="C12" s="30">
        <v>7534181273</v>
      </c>
      <c r="D12" s="4">
        <f t="shared" si="0"/>
        <v>52744273</v>
      </c>
      <c r="E12" s="24" t="s">
        <v>23</v>
      </c>
      <c r="F12" s="38">
        <f>SUM(F13:F14)</f>
        <v>1268282000</v>
      </c>
      <c r="G12" s="31">
        <f>SUM(G13:G14)</f>
        <v>1278384530</v>
      </c>
      <c r="H12" s="7">
        <f t="shared" si="1"/>
        <v>10102530</v>
      </c>
    </row>
    <row r="13" spans="1:8" ht="17.100000000000001" customHeight="1">
      <c r="A13" s="18" t="s">
        <v>13</v>
      </c>
      <c r="B13" s="30">
        <v>313369000</v>
      </c>
      <c r="C13" s="30">
        <v>314339644</v>
      </c>
      <c r="D13" s="4">
        <f t="shared" si="0"/>
        <v>970644</v>
      </c>
      <c r="E13" s="23" t="s">
        <v>37</v>
      </c>
      <c r="F13" s="35">
        <v>983126000</v>
      </c>
      <c r="G13" s="30">
        <v>985829274</v>
      </c>
      <c r="H13" s="4">
        <f t="shared" si="1"/>
        <v>2703274</v>
      </c>
    </row>
    <row r="14" spans="1:8" ht="17.100000000000001" customHeight="1">
      <c r="A14" s="18" t="s">
        <v>16</v>
      </c>
      <c r="B14" s="30">
        <v>765597000</v>
      </c>
      <c r="C14" s="30">
        <v>777111234</v>
      </c>
      <c r="D14" s="4">
        <f t="shared" si="0"/>
        <v>11514234</v>
      </c>
      <c r="E14" s="23" t="s">
        <v>38</v>
      </c>
      <c r="F14" s="35">
        <v>285156000</v>
      </c>
      <c r="G14" s="30">
        <v>292555256</v>
      </c>
      <c r="H14" s="4">
        <f t="shared" si="1"/>
        <v>7399256</v>
      </c>
    </row>
    <row r="15" spans="1:8" ht="17.100000000000001" customHeight="1">
      <c r="A15" s="18" t="s">
        <v>42</v>
      </c>
      <c r="B15" s="30">
        <v>4200000</v>
      </c>
      <c r="C15" s="30">
        <v>4231650</v>
      </c>
      <c r="D15" s="4">
        <f t="shared" si="0"/>
        <v>31650</v>
      </c>
      <c r="E15" s="12"/>
      <c r="F15" s="39"/>
      <c r="G15" s="34"/>
      <c r="H15" s="7"/>
    </row>
    <row r="16" spans="1:8" ht="17.100000000000001" customHeight="1">
      <c r="A16" s="18" t="s">
        <v>18</v>
      </c>
      <c r="B16" s="30">
        <v>1235958000</v>
      </c>
      <c r="C16" s="30">
        <v>1244666320</v>
      </c>
      <c r="D16" s="4">
        <f t="shared" si="0"/>
        <v>8708320</v>
      </c>
      <c r="E16" s="13" t="s">
        <v>6</v>
      </c>
      <c r="F16" s="38">
        <f>SUM(F17:F19)</f>
        <v>6249750000</v>
      </c>
      <c r="G16" s="31">
        <f>SUM(G17:G19)</f>
        <v>5953539788</v>
      </c>
      <c r="H16" s="7">
        <f t="shared" si="1"/>
        <v>-296210212</v>
      </c>
    </row>
    <row r="17" spans="1:8" ht="17.100000000000001" customHeight="1">
      <c r="A17" s="26"/>
      <c r="B17" s="32"/>
      <c r="C17" s="32"/>
      <c r="D17" s="7"/>
      <c r="E17" s="4" t="s">
        <v>9</v>
      </c>
      <c r="F17" s="39">
        <v>4777510000</v>
      </c>
      <c r="G17" s="34">
        <v>4728651082</v>
      </c>
      <c r="H17" s="4">
        <f t="shared" si="1"/>
        <v>-48858918</v>
      </c>
    </row>
    <row r="18" spans="1:8" ht="17.100000000000001" customHeight="1">
      <c r="A18" s="17" t="s">
        <v>5</v>
      </c>
      <c r="B18" s="31">
        <f>SUM(B19:B20)</f>
        <v>268000000</v>
      </c>
      <c r="C18" s="31">
        <f>SUM(C19:C20)</f>
        <v>279226000</v>
      </c>
      <c r="D18" s="7">
        <f>SUM(D19:D20)</f>
        <v>11226000</v>
      </c>
      <c r="E18" s="4" t="s">
        <v>12</v>
      </c>
      <c r="F18" s="40">
        <v>1448907000</v>
      </c>
      <c r="G18" s="41">
        <v>1203044396</v>
      </c>
      <c r="H18" s="4">
        <f t="shared" si="1"/>
        <v>-245862604</v>
      </c>
    </row>
    <row r="19" spans="1:8" ht="17.100000000000001" customHeight="1">
      <c r="A19" s="18" t="s">
        <v>50</v>
      </c>
      <c r="B19" s="30">
        <v>77000000</v>
      </c>
      <c r="C19" s="30">
        <v>80623000</v>
      </c>
      <c r="D19" s="4">
        <f>C19-B19</f>
        <v>3623000</v>
      </c>
      <c r="E19" s="4" t="s">
        <v>14</v>
      </c>
      <c r="F19" s="39">
        <v>23333000</v>
      </c>
      <c r="G19" s="34">
        <v>21844310</v>
      </c>
      <c r="H19" s="4">
        <f t="shared" si="1"/>
        <v>-1488690</v>
      </c>
    </row>
    <row r="20" spans="1:8" ht="17.100000000000001" customHeight="1">
      <c r="A20" s="18" t="s">
        <v>24</v>
      </c>
      <c r="B20" s="30">
        <v>191000000</v>
      </c>
      <c r="C20" s="30">
        <v>198603000</v>
      </c>
      <c r="D20" s="4">
        <f>C20-B20</f>
        <v>7603000</v>
      </c>
      <c r="E20" s="12"/>
      <c r="F20" s="39"/>
      <c r="G20" s="34"/>
      <c r="H20" s="7"/>
    </row>
    <row r="21" spans="1:8" ht="17.100000000000001" customHeight="1">
      <c r="A21" s="28"/>
      <c r="B21" s="29"/>
      <c r="C21" s="30"/>
      <c r="D21" s="30"/>
      <c r="E21" s="13" t="s">
        <v>19</v>
      </c>
      <c r="F21" s="38">
        <f>SUM(F22:F24)</f>
        <v>3175425000</v>
      </c>
      <c r="G21" s="31">
        <f>SUM(G22:G24)</f>
        <v>2947289321</v>
      </c>
      <c r="H21" s="7">
        <f t="shared" si="1"/>
        <v>-228135679</v>
      </c>
    </row>
    <row r="22" spans="1:8" ht="17.100000000000001" customHeight="1">
      <c r="A22" s="19" t="s">
        <v>7</v>
      </c>
      <c r="B22" s="31">
        <f>B23</f>
        <v>20000000</v>
      </c>
      <c r="C22" s="31">
        <f>C23</f>
        <v>30882000</v>
      </c>
      <c r="D22" s="7">
        <f>D23</f>
        <v>10882000</v>
      </c>
      <c r="E22" s="4" t="s">
        <v>20</v>
      </c>
      <c r="F22" s="39">
        <v>1900804000</v>
      </c>
      <c r="G22" s="34">
        <v>1863658127</v>
      </c>
      <c r="H22" s="4">
        <f t="shared" si="1"/>
        <v>-37145873</v>
      </c>
    </row>
    <row r="23" spans="1:8" ht="17.100000000000001" customHeight="1">
      <c r="A23" s="18" t="s">
        <v>7</v>
      </c>
      <c r="B23" s="30">
        <v>20000000</v>
      </c>
      <c r="C23" s="30">
        <v>30882000</v>
      </c>
      <c r="D23" s="4">
        <f>C23-B23</f>
        <v>10882000</v>
      </c>
      <c r="E23" s="4" t="s">
        <v>22</v>
      </c>
      <c r="F23" s="39">
        <v>1023441000</v>
      </c>
      <c r="G23" s="34">
        <v>822145026</v>
      </c>
      <c r="H23" s="4">
        <f t="shared" si="1"/>
        <v>-201295974</v>
      </c>
    </row>
    <row r="24" spans="1:8" ht="17.100000000000001" customHeight="1">
      <c r="A24" s="16"/>
      <c r="B24" s="33"/>
      <c r="C24" s="30"/>
      <c r="D24" s="7"/>
      <c r="E24" s="4" t="s">
        <v>14</v>
      </c>
      <c r="F24" s="39">
        <v>251180000</v>
      </c>
      <c r="G24" s="34">
        <v>261486168</v>
      </c>
      <c r="H24" s="4">
        <f t="shared" si="1"/>
        <v>10306168</v>
      </c>
    </row>
    <row r="25" spans="1:8" ht="17.100000000000001" customHeight="1">
      <c r="A25" s="19" t="s">
        <v>43</v>
      </c>
      <c r="B25" s="31">
        <f>B26</f>
        <v>50000000</v>
      </c>
      <c r="C25" s="31">
        <f>C26</f>
        <v>60847000</v>
      </c>
      <c r="D25" s="7">
        <f>D26</f>
        <v>10847000</v>
      </c>
      <c r="E25" s="12"/>
      <c r="F25" s="39"/>
      <c r="G25" s="34"/>
      <c r="H25" s="7"/>
    </row>
    <row r="26" spans="1:8" ht="17.100000000000001" customHeight="1">
      <c r="A26" s="18" t="s">
        <v>43</v>
      </c>
      <c r="B26" s="30">
        <v>50000000</v>
      </c>
      <c r="C26" s="30">
        <v>60847000</v>
      </c>
      <c r="D26" s="4">
        <f>C26-B26</f>
        <v>10847000</v>
      </c>
      <c r="E26" s="22" t="s">
        <v>25</v>
      </c>
      <c r="F26" s="38">
        <f>SUM(F27:F28)</f>
        <v>102414000</v>
      </c>
      <c r="G26" s="31">
        <f>SUM(G27:G28)</f>
        <v>105541442</v>
      </c>
      <c r="H26" s="7">
        <f t="shared" si="1"/>
        <v>3127442</v>
      </c>
    </row>
    <row r="27" spans="1:8" ht="17.100000000000001" customHeight="1">
      <c r="A27" s="16"/>
      <c r="B27" s="30"/>
      <c r="C27" s="30"/>
      <c r="D27" s="7"/>
      <c r="E27" s="4" t="s">
        <v>26</v>
      </c>
      <c r="F27" s="39">
        <v>41307000</v>
      </c>
      <c r="G27" s="34">
        <v>37194785</v>
      </c>
      <c r="H27" s="4">
        <f t="shared" si="1"/>
        <v>-4112215</v>
      </c>
    </row>
    <row r="28" spans="1:8" ht="17.100000000000001" customHeight="1">
      <c r="A28" s="19" t="s">
        <v>45</v>
      </c>
      <c r="B28" s="31">
        <f>B29</f>
        <v>35000000</v>
      </c>
      <c r="C28" s="31">
        <f>C29</f>
        <v>56353000</v>
      </c>
      <c r="D28" s="7">
        <f>D29</f>
        <v>21353000</v>
      </c>
      <c r="E28" s="4" t="s">
        <v>28</v>
      </c>
      <c r="F28" s="39">
        <v>61107000</v>
      </c>
      <c r="G28" s="34">
        <v>68346657</v>
      </c>
      <c r="H28" s="4">
        <f t="shared" si="1"/>
        <v>7239657</v>
      </c>
    </row>
    <row r="29" spans="1:8" ht="17.100000000000001" customHeight="1">
      <c r="A29" s="18" t="s">
        <v>45</v>
      </c>
      <c r="B29" s="30">
        <v>35000000</v>
      </c>
      <c r="C29" s="30">
        <v>56353000</v>
      </c>
      <c r="D29" s="4">
        <f>C29-B29</f>
        <v>21353000</v>
      </c>
      <c r="E29" s="12"/>
      <c r="F29" s="39"/>
      <c r="G29" s="34"/>
      <c r="H29" s="7"/>
    </row>
    <row r="30" spans="1:8" ht="17.100000000000001" customHeight="1">
      <c r="A30" s="16"/>
      <c r="B30" s="30"/>
      <c r="C30" s="30"/>
      <c r="D30" s="7"/>
      <c r="E30" s="22" t="s">
        <v>27</v>
      </c>
      <c r="F30" s="38">
        <f>F31</f>
        <v>141940000</v>
      </c>
      <c r="G30" s="31">
        <f>G31</f>
        <v>127173023</v>
      </c>
      <c r="H30" s="7">
        <f t="shared" si="1"/>
        <v>-14766977</v>
      </c>
    </row>
    <row r="31" spans="1:8" ht="17.100000000000001" customHeight="1">
      <c r="A31" s="19" t="s">
        <v>46</v>
      </c>
      <c r="B31" s="31">
        <f>B32</f>
        <v>1830000000</v>
      </c>
      <c r="C31" s="31">
        <f>C32</f>
        <v>2066706000</v>
      </c>
      <c r="D31" s="7">
        <f>D32</f>
        <v>236706000</v>
      </c>
      <c r="E31" s="4" t="s">
        <v>27</v>
      </c>
      <c r="F31" s="39">
        <v>141940000</v>
      </c>
      <c r="G31" s="34">
        <v>127173023</v>
      </c>
      <c r="H31" s="4">
        <f t="shared" si="1"/>
        <v>-14766977</v>
      </c>
    </row>
    <row r="32" spans="1:8" ht="17.100000000000001" customHeight="1">
      <c r="A32" s="18" t="s">
        <v>46</v>
      </c>
      <c r="B32" s="30">
        <v>1830000000</v>
      </c>
      <c r="C32" s="30">
        <v>2066706000</v>
      </c>
      <c r="D32" s="4">
        <f>C32-B32</f>
        <v>236706000</v>
      </c>
      <c r="E32" s="12"/>
      <c r="F32" s="14"/>
      <c r="G32" s="12"/>
      <c r="H32" s="7"/>
    </row>
    <row r="33" spans="1:8" ht="17.100000000000001" customHeight="1">
      <c r="A33" s="20"/>
      <c r="B33" s="33"/>
      <c r="C33" s="30"/>
      <c r="D33" s="7"/>
      <c r="E33" s="13" t="s">
        <v>29</v>
      </c>
      <c r="F33" s="6">
        <f>SUM(F34:F35)</f>
        <v>3609481000</v>
      </c>
      <c r="G33" s="7">
        <f>SUM(G34:G35)</f>
        <v>2767442075</v>
      </c>
      <c r="H33" s="7">
        <f t="shared" si="1"/>
        <v>-842038925</v>
      </c>
    </row>
    <row r="34" spans="1:8" ht="17.100000000000001" customHeight="1">
      <c r="A34" s="21" t="s">
        <v>10</v>
      </c>
      <c r="B34" s="31">
        <f>B35</f>
        <v>12000000</v>
      </c>
      <c r="C34" s="31">
        <f>C35</f>
        <v>9347415</v>
      </c>
      <c r="D34" s="7">
        <f>D35</f>
        <v>-2652585</v>
      </c>
      <c r="E34" s="4" t="s">
        <v>44</v>
      </c>
      <c r="F34" s="39">
        <v>9220000</v>
      </c>
      <c r="G34" s="34">
        <v>17463371</v>
      </c>
      <c r="H34" s="4">
        <f t="shared" si="1"/>
        <v>8243371</v>
      </c>
    </row>
    <row r="35" spans="1:8" ht="17.100000000000001" customHeight="1">
      <c r="A35" s="18" t="s">
        <v>10</v>
      </c>
      <c r="B35" s="30">
        <v>12000000</v>
      </c>
      <c r="C35" s="30">
        <v>9347415</v>
      </c>
      <c r="D35" s="4">
        <f>C35-B35</f>
        <v>-2652585</v>
      </c>
      <c r="E35" s="4" t="s">
        <v>33</v>
      </c>
      <c r="F35" s="39">
        <v>3600261000</v>
      </c>
      <c r="G35" s="34">
        <v>2749978704</v>
      </c>
      <c r="H35" s="4">
        <f t="shared" si="1"/>
        <v>-850282296</v>
      </c>
    </row>
    <row r="36" spans="1:8" ht="17.100000000000001" customHeight="1">
      <c r="A36" s="16"/>
      <c r="B36" s="11"/>
      <c r="C36" s="4"/>
      <c r="D36" s="7"/>
      <c r="E36" s="4"/>
      <c r="F36" s="39"/>
      <c r="G36" s="34"/>
      <c r="H36" s="7"/>
    </row>
    <row r="37" spans="1:8" ht="17.100000000000001" customHeight="1">
      <c r="A37" s="19" t="s">
        <v>15</v>
      </c>
      <c r="B37" s="7">
        <f>B38</f>
        <v>70000000</v>
      </c>
      <c r="C37" s="7">
        <f>C38</f>
        <v>112837000</v>
      </c>
      <c r="D37" s="7">
        <f>D38</f>
        <v>42837000</v>
      </c>
      <c r="E37" s="22" t="s">
        <v>30</v>
      </c>
      <c r="F37" s="38">
        <f>F38</f>
        <v>697669000</v>
      </c>
      <c r="G37" s="31">
        <f>G38</f>
        <v>697669554</v>
      </c>
      <c r="H37" s="7">
        <f t="shared" si="1"/>
        <v>554</v>
      </c>
    </row>
    <row r="38" spans="1:8" ht="17.100000000000001" customHeight="1">
      <c r="A38" s="18" t="s">
        <v>15</v>
      </c>
      <c r="B38" s="30">
        <v>70000000</v>
      </c>
      <c r="C38" s="30">
        <v>112837000</v>
      </c>
      <c r="D38" s="4">
        <f>C38-B38</f>
        <v>42837000</v>
      </c>
      <c r="E38" s="4" t="s">
        <v>30</v>
      </c>
      <c r="F38" s="39">
        <v>697669000</v>
      </c>
      <c r="G38" s="34">
        <v>697669554</v>
      </c>
      <c r="H38" s="4">
        <f t="shared" si="1"/>
        <v>554</v>
      </c>
    </row>
    <row r="39" spans="1:8" ht="17.100000000000001" customHeight="1">
      <c r="A39" s="16"/>
      <c r="B39" s="30"/>
      <c r="C39" s="30"/>
      <c r="D39" s="7"/>
      <c r="E39" s="4"/>
      <c r="F39" s="35"/>
      <c r="G39" s="30"/>
      <c r="H39" s="7"/>
    </row>
    <row r="40" spans="1:8" ht="17.100000000000001" customHeight="1">
      <c r="A40" s="19" t="s">
        <v>48</v>
      </c>
      <c r="B40" s="31">
        <f>B41</f>
        <v>103500000</v>
      </c>
      <c r="C40" s="31">
        <f>C41</f>
        <v>103500000</v>
      </c>
      <c r="D40" s="31">
        <f>D41</f>
        <v>0</v>
      </c>
      <c r="E40" s="13" t="s">
        <v>31</v>
      </c>
      <c r="F40" s="38">
        <f>SUM(F41:F45)</f>
        <v>1188536000</v>
      </c>
      <c r="G40" s="31">
        <f>SUM(G41:G45)</f>
        <v>1204284246</v>
      </c>
      <c r="H40" s="7">
        <f t="shared" si="1"/>
        <v>15748246</v>
      </c>
    </row>
    <row r="41" spans="1:8" ht="17.100000000000001" customHeight="1">
      <c r="A41" s="18" t="s">
        <v>54</v>
      </c>
      <c r="B41" s="30">
        <v>103500000</v>
      </c>
      <c r="C41" s="30">
        <v>103500000</v>
      </c>
      <c r="D41" s="30">
        <f>C41-B41</f>
        <v>0</v>
      </c>
      <c r="E41" s="4" t="s">
        <v>39</v>
      </c>
      <c r="F41" s="39">
        <v>39000000</v>
      </c>
      <c r="G41" s="34">
        <v>20426627</v>
      </c>
      <c r="H41" s="4">
        <f t="shared" si="1"/>
        <v>-18573373</v>
      </c>
    </row>
    <row r="42" spans="1:8" ht="17.100000000000001" customHeight="1">
      <c r="A42" s="16"/>
      <c r="B42" s="33"/>
      <c r="C42" s="30"/>
      <c r="D42" s="7"/>
      <c r="E42" s="4" t="s">
        <v>34</v>
      </c>
      <c r="F42" s="39">
        <v>184000</v>
      </c>
      <c r="G42" s="34">
        <v>160731</v>
      </c>
      <c r="H42" s="4">
        <f t="shared" si="1"/>
        <v>-23269</v>
      </c>
    </row>
    <row r="43" spans="1:8" ht="17.100000000000001" customHeight="1">
      <c r="A43" s="19" t="s">
        <v>17</v>
      </c>
      <c r="B43" s="31">
        <f>B44</f>
        <v>3955889000</v>
      </c>
      <c r="C43" s="31">
        <f>C44</f>
        <v>4019217000</v>
      </c>
      <c r="D43" s="7">
        <f>D44</f>
        <v>63328000</v>
      </c>
      <c r="E43" s="4" t="s">
        <v>52</v>
      </c>
      <c r="F43" s="39">
        <v>18848000</v>
      </c>
      <c r="G43" s="34">
        <v>16727687</v>
      </c>
      <c r="H43" s="4">
        <f t="shared" si="1"/>
        <v>-2120313</v>
      </c>
    </row>
    <row r="44" spans="1:8" ht="17.100000000000001" customHeight="1">
      <c r="A44" s="18" t="s">
        <v>17</v>
      </c>
      <c r="B44" s="30">
        <v>3955889000</v>
      </c>
      <c r="C44" s="30">
        <v>4019217000</v>
      </c>
      <c r="D44" s="4">
        <f>C44-B44</f>
        <v>63328000</v>
      </c>
      <c r="E44" s="4" t="s">
        <v>47</v>
      </c>
      <c r="F44" s="39">
        <v>329435000</v>
      </c>
      <c r="G44" s="34">
        <v>331925581</v>
      </c>
      <c r="H44" s="4">
        <f t="shared" si="1"/>
        <v>2490581</v>
      </c>
    </row>
    <row r="45" spans="1:8" ht="17.100000000000001" customHeight="1">
      <c r="A45" s="16"/>
      <c r="B45" s="34"/>
      <c r="C45" s="30"/>
      <c r="D45" s="7"/>
      <c r="E45" s="4" t="s">
        <v>35</v>
      </c>
      <c r="F45" s="39">
        <v>801069000</v>
      </c>
      <c r="G45" s="34">
        <v>835043620</v>
      </c>
      <c r="H45" s="4">
        <f t="shared" si="1"/>
        <v>33974620</v>
      </c>
    </row>
    <row r="46" spans="1:8" ht="17.100000000000001" customHeight="1">
      <c r="A46" s="19" t="s">
        <v>49</v>
      </c>
      <c r="B46" s="31">
        <f>B47</f>
        <v>17190000</v>
      </c>
      <c r="C46" s="31">
        <f>C47</f>
        <v>13635000</v>
      </c>
      <c r="D46" s="7">
        <f>D47</f>
        <v>-3555000</v>
      </c>
      <c r="E46" s="12"/>
      <c r="F46" s="39"/>
      <c r="G46" s="34"/>
      <c r="H46" s="7"/>
    </row>
    <row r="47" spans="1:8" ht="17.100000000000001" customHeight="1">
      <c r="A47" s="18" t="s">
        <v>49</v>
      </c>
      <c r="B47" s="30">
        <v>17190000</v>
      </c>
      <c r="C47" s="30">
        <v>13635000</v>
      </c>
      <c r="D47" s="4">
        <f>C47-B47</f>
        <v>-3555000</v>
      </c>
      <c r="E47" s="13" t="s">
        <v>32</v>
      </c>
      <c r="F47" s="38">
        <f>F48</f>
        <v>4430646000</v>
      </c>
      <c r="G47" s="31">
        <f>G48</f>
        <v>3818946000</v>
      </c>
      <c r="H47" s="7">
        <f t="shared" si="1"/>
        <v>-611700000</v>
      </c>
    </row>
    <row r="48" spans="1:8" ht="17.100000000000001" customHeight="1">
      <c r="A48" s="18"/>
      <c r="B48" s="4"/>
      <c r="C48" s="4"/>
      <c r="D48" s="4"/>
      <c r="E48" s="4" t="s">
        <v>32</v>
      </c>
      <c r="F48" s="39">
        <v>4430646000</v>
      </c>
      <c r="G48" s="34">
        <v>3818946000</v>
      </c>
      <c r="H48" s="4">
        <f t="shared" si="1"/>
        <v>-611700000</v>
      </c>
    </row>
    <row r="49" spans="1:8" ht="17.100000000000001" customHeight="1">
      <c r="A49" s="8"/>
      <c r="B49" s="9"/>
      <c r="C49" s="9"/>
      <c r="D49" s="9"/>
      <c r="E49" s="8"/>
      <c r="F49" s="9"/>
      <c r="G49" s="9"/>
      <c r="H49" s="9"/>
    </row>
    <row r="50" spans="1:8" ht="17.100000000000001" customHeight="1">
      <c r="A50" s="11" t="s">
        <v>51</v>
      </c>
      <c r="B50" s="11"/>
      <c r="C50" s="11"/>
      <c r="D50" s="11"/>
      <c r="E50" s="11"/>
      <c r="F50" s="11"/>
      <c r="G50" s="11"/>
      <c r="H50" s="11"/>
    </row>
    <row r="51" spans="1:8">
      <c r="A51" s="11"/>
      <c r="B51" s="11"/>
      <c r="C51" s="11"/>
      <c r="D51" s="11"/>
      <c r="E51" s="11"/>
      <c r="F51" s="11"/>
      <c r="G51" s="11"/>
      <c r="H51" s="11"/>
    </row>
    <row r="52" spans="1:8">
      <c r="A52" s="11"/>
      <c r="B52" s="11"/>
      <c r="C52" s="11"/>
      <c r="D52" s="11"/>
      <c r="E52" s="11"/>
      <c r="F52" s="11"/>
      <c r="G52" s="11"/>
      <c r="H52" s="11"/>
    </row>
    <row r="53" spans="1:8">
      <c r="A53" s="11"/>
      <c r="B53" s="11"/>
      <c r="C53" s="11"/>
      <c r="D53" s="11"/>
      <c r="E53" s="11"/>
      <c r="F53" s="11"/>
      <c r="G53" s="11"/>
      <c r="H53" s="11"/>
    </row>
    <row r="54" spans="1:8">
      <c r="A54" s="11"/>
      <c r="B54" s="11"/>
      <c r="C54" s="11"/>
      <c r="D54" s="11"/>
      <c r="E54" s="11"/>
      <c r="F54" s="11"/>
      <c r="G54" s="11"/>
      <c r="H54" s="11"/>
    </row>
    <row r="55" spans="1:8">
      <c r="E55" s="11"/>
    </row>
  </sheetData>
  <mergeCells count="10">
    <mergeCell ref="D5:D6"/>
    <mergeCell ref="A3:D3"/>
    <mergeCell ref="A5:A6"/>
    <mergeCell ref="B5:B6"/>
    <mergeCell ref="C5:C6"/>
    <mergeCell ref="E3:H3"/>
    <mergeCell ref="E5:E6"/>
    <mergeCell ref="F5:F6"/>
    <mergeCell ref="G5:G6"/>
    <mergeCell ref="H5:H6"/>
  </mergeCells>
  <phoneticPr fontId="6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19-191</vt:lpstr>
      <vt:lpstr>'19-191'!Print_Area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2020-04-16T04:58:32Z</dcterms:modified>
</cp:coreProperties>
</file>