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★統計書\◆H29統計書\HP公開用加工データ\19章\"/>
    </mc:Choice>
  </mc:AlternateContent>
  <bookViews>
    <workbookView xWindow="-15" yWindow="15" windowWidth="6150" windowHeight="7035" tabRatio="853"/>
  </bookViews>
  <sheets>
    <sheet name="19-192" sheetId="11" r:id="rId1"/>
  </sheets>
  <definedNames>
    <definedName name="_xlnm.Print_Area" localSheetId="0">'19-192'!$A$1:$H$49</definedName>
  </definedNames>
  <calcPr calcId="162913"/>
</workbook>
</file>

<file path=xl/calcChain.xml><?xml version="1.0" encoding="utf-8"?>
<calcChain xmlns="http://schemas.openxmlformats.org/spreadsheetml/2006/main">
  <c r="C17" i="11" l="1"/>
  <c r="B17" i="11"/>
  <c r="C45" i="11"/>
  <c r="D46" i="11"/>
  <c r="D45" i="11"/>
  <c r="B45" i="11"/>
  <c r="D43" i="11"/>
  <c r="D42" i="11" s="1"/>
  <c r="C42" i="11"/>
  <c r="B42" i="11"/>
  <c r="C39" i="11"/>
  <c r="B39" i="11"/>
  <c r="D37" i="11"/>
  <c r="D36" i="11" s="1"/>
  <c r="C36" i="11"/>
  <c r="B36" i="11"/>
  <c r="D34" i="11"/>
  <c r="D33" i="11" s="1"/>
  <c r="C33" i="11"/>
  <c r="B33" i="11"/>
  <c r="D31" i="11"/>
  <c r="D30" i="11" s="1"/>
  <c r="C30" i="11"/>
  <c r="B30" i="11"/>
  <c r="D28" i="11"/>
  <c r="D27" i="11" s="1"/>
  <c r="C27" i="11"/>
  <c r="B27" i="11"/>
  <c r="D25" i="11"/>
  <c r="D24" i="11" s="1"/>
  <c r="C24" i="11"/>
  <c r="B24" i="11"/>
  <c r="D22" i="11"/>
  <c r="D21" i="11" s="1"/>
  <c r="C21" i="11"/>
  <c r="B21" i="11"/>
  <c r="C9" i="11"/>
  <c r="G11" i="11"/>
  <c r="G8" i="11"/>
  <c r="C7" i="11" s="1"/>
  <c r="H47" i="11"/>
  <c r="G46" i="11"/>
  <c r="F46" i="11"/>
  <c r="H44" i="11"/>
  <c r="H43" i="11"/>
  <c r="H42" i="11"/>
  <c r="H41" i="11"/>
  <c r="H40" i="11"/>
  <c r="G39" i="11"/>
  <c r="F39" i="11"/>
  <c r="H39" i="11" s="1"/>
  <c r="H37" i="11"/>
  <c r="G36" i="11"/>
  <c r="H36" i="11"/>
  <c r="F36" i="11"/>
  <c r="H34" i="11"/>
  <c r="H33" i="11"/>
  <c r="G32" i="11"/>
  <c r="F32" i="11"/>
  <c r="H30" i="11"/>
  <c r="G29" i="11"/>
  <c r="F29" i="11"/>
  <c r="H27" i="11"/>
  <c r="H26" i="11"/>
  <c r="G25" i="11"/>
  <c r="H25" i="11"/>
  <c r="F25" i="11"/>
  <c r="H23" i="11"/>
  <c r="H22" i="11"/>
  <c r="H21" i="11"/>
  <c r="G20" i="11"/>
  <c r="H20" i="11" s="1"/>
  <c r="F20" i="11"/>
  <c r="B7" i="11" s="1"/>
  <c r="H18" i="11"/>
  <c r="H17" i="11"/>
  <c r="H16" i="11"/>
  <c r="G15" i="11"/>
  <c r="F15" i="11"/>
  <c r="H15" i="11" s="1"/>
  <c r="H13" i="11"/>
  <c r="H12" i="11"/>
  <c r="F11" i="11"/>
  <c r="H11" i="11" s="1"/>
  <c r="H9" i="11"/>
  <c r="F8" i="11"/>
  <c r="D10" i="11"/>
  <c r="D11" i="11"/>
  <c r="D12" i="11"/>
  <c r="D13" i="11"/>
  <c r="D14" i="11"/>
  <c r="D15" i="11"/>
  <c r="D18" i="11"/>
  <c r="D17" i="11" s="1"/>
  <c r="D19" i="11"/>
  <c r="B9" i="11"/>
  <c r="D9" i="11" s="1"/>
  <c r="H46" i="11"/>
  <c r="H32" i="11"/>
  <c r="H29" i="11"/>
  <c r="D7" i="11" l="1"/>
  <c r="H8" i="11"/>
</calcChain>
</file>

<file path=xl/sharedStrings.xml><?xml version="1.0" encoding="utf-8"?>
<sst xmlns="http://schemas.openxmlformats.org/spreadsheetml/2006/main" count="74" uniqueCount="58">
  <si>
    <t>区分</t>
  </si>
  <si>
    <t>（単位：円）</t>
  </si>
  <si>
    <t>予算現額</t>
  </si>
  <si>
    <t>歳入合計</t>
  </si>
  <si>
    <t>市税</t>
  </si>
  <si>
    <t>地方譲与税</t>
  </si>
  <si>
    <t>国庫支出金</t>
  </si>
  <si>
    <t>利子割交付金</t>
  </si>
  <si>
    <t>市民税</t>
  </si>
  <si>
    <t>国庫負担金</t>
  </si>
  <si>
    <t>ゴルフ場利用税交付金</t>
  </si>
  <si>
    <t>固定資産税</t>
  </si>
  <si>
    <t>国庫補助金</t>
  </si>
  <si>
    <t>軽自動車税</t>
  </si>
  <si>
    <t>委託金</t>
  </si>
  <si>
    <t>自動車取得税交付金</t>
  </si>
  <si>
    <t>市たばこ税</t>
  </si>
  <si>
    <t>地方交付税</t>
  </si>
  <si>
    <t>都市計画税</t>
  </si>
  <si>
    <t>県支出金</t>
  </si>
  <si>
    <t>県負担金</t>
  </si>
  <si>
    <t>分担金及び負担金</t>
  </si>
  <si>
    <t>県補助金</t>
  </si>
  <si>
    <t>使用料及び手数料</t>
  </si>
  <si>
    <t>自動車重量譲与税</t>
  </si>
  <si>
    <t>財産収入</t>
  </si>
  <si>
    <t>財産運用収入</t>
  </si>
  <si>
    <t>寄附金</t>
  </si>
  <si>
    <t>財産売払収入</t>
  </si>
  <si>
    <t>繰入金</t>
  </si>
  <si>
    <t>繰越金</t>
  </si>
  <si>
    <t>諸収入</t>
  </si>
  <si>
    <t>市債</t>
  </si>
  <si>
    <t>基金繰入金</t>
  </si>
  <si>
    <t>市預金利子</t>
  </si>
  <si>
    <t>雑入</t>
  </si>
  <si>
    <t>負担金</t>
  </si>
  <si>
    <t>使用料</t>
  </si>
  <si>
    <t>手数料</t>
  </si>
  <si>
    <t>延滞金、加算金及び過料</t>
  </si>
  <si>
    <t>収入済額</t>
    <rPh sb="0" eb="2">
      <t>シュウニュウ</t>
    </rPh>
    <rPh sb="2" eb="3">
      <t>スミ</t>
    </rPh>
    <rPh sb="3" eb="4">
      <t>ガク</t>
    </rPh>
    <phoneticPr fontId="4"/>
  </si>
  <si>
    <t>予算現額</t>
    <rPh sb="0" eb="2">
      <t>ヨサン</t>
    </rPh>
    <rPh sb="2" eb="3">
      <t>ゲン</t>
    </rPh>
    <rPh sb="3" eb="4">
      <t>ガク</t>
    </rPh>
    <phoneticPr fontId="4"/>
  </si>
  <si>
    <t>入湯税</t>
    <rPh sb="0" eb="2">
      <t>ニュウトウ</t>
    </rPh>
    <rPh sb="2" eb="3">
      <t>ゼイ</t>
    </rPh>
    <phoneticPr fontId="4"/>
  </si>
  <si>
    <t>配当割交付金</t>
    <rPh sb="0" eb="2">
      <t>ハイトウ</t>
    </rPh>
    <rPh sb="2" eb="3">
      <t>ワリ</t>
    </rPh>
    <rPh sb="3" eb="5">
      <t>コウフ</t>
    </rPh>
    <rPh sb="5" eb="6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</si>
  <si>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</si>
  <si>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株式等譲渡所得割交付金</t>
    <rPh sb="0" eb="2">
      <t>カブシキ</t>
    </rPh>
    <rPh sb="2" eb="3">
      <t>ナド</t>
    </rPh>
    <rPh sb="3" eb="4">
      <t>ユズ</t>
    </rPh>
    <rPh sb="4" eb="5">
      <t>ワタ</t>
    </rPh>
    <rPh sb="5" eb="7">
      <t>ショトク</t>
    </rPh>
    <rPh sb="7" eb="8">
      <t>ワ</t>
    </rPh>
    <rPh sb="8" eb="11">
      <t>コウフキン</t>
    </rPh>
    <phoneticPr fontId="5"/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</si>
  <si>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</si>
  <si>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受託事業収入</t>
    <rPh sb="0" eb="2">
      <t>ジュタク</t>
    </rPh>
    <rPh sb="2" eb="4">
      <t>ジギョウ</t>
    </rPh>
    <rPh sb="4" eb="6">
      <t>シュウニュウ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</si>
  <si>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</si>
  <si>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交通安全対策特別交付金</t>
    <rPh sb="10" eb="11">
      <t>キン</t>
    </rPh>
    <phoneticPr fontId="4"/>
  </si>
  <si>
    <t>地方揮発油譲与税</t>
    <rPh sb="0" eb="2">
      <t>チホウ</t>
    </rPh>
    <rPh sb="2" eb="5">
      <t>キハツユ</t>
    </rPh>
    <rPh sb="5" eb="7">
      <t>ジョウヨ</t>
    </rPh>
    <rPh sb="7" eb="8">
      <t>ゼイ</t>
    </rPh>
    <phoneticPr fontId="4"/>
  </si>
  <si>
    <t>資料：『彦根市各会計歳入歳出決算書』財政課</t>
    <phoneticPr fontId="4"/>
  </si>
  <si>
    <t>貸付金元利収入</t>
    <phoneticPr fontId="4"/>
  </si>
  <si>
    <t>予算現額と
収入済額との比較</t>
    <phoneticPr fontId="6"/>
  </si>
  <si>
    <t>減収補塡特例交付金</t>
    <rPh sb="0" eb="2">
      <t>ゲンシュウ</t>
    </rPh>
    <rPh sb="2" eb="3">
      <t>ホ</t>
    </rPh>
    <rPh sb="3" eb="4">
      <t>フサガル</t>
    </rPh>
    <rPh sb="4" eb="6">
      <t>トクレイ</t>
    </rPh>
    <rPh sb="6" eb="9">
      <t>コウフキン</t>
    </rPh>
    <phoneticPr fontId="4"/>
  </si>
  <si>
    <t>-</t>
    <phoneticPr fontId="6"/>
  </si>
  <si>
    <t>-</t>
    <phoneticPr fontId="6"/>
  </si>
  <si>
    <t>192.平成28年度一般会計歳入予算および決算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</si>
</sst>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</cellStyleXfs>
  <cellXfs count="42">
    <xf numFmtId="0" fontId="0" fillId="0" borderId="0" xfId="0"/>
    <xf numFmtId="176" fontId="2" fillId="0" borderId="0" xfId="1" applyNumberFormat="1" applyFont="1"/>
    <xf numFmtId="176" fontId="2" fillId="0" borderId="1" xfId="1" applyNumberFormat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right" vertical="center"/>
    </xf>
    <xf numFmtId="176" fontId="2" fillId="0" borderId="2" xfId="1" applyNumberFormat="1" applyFont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2" fillId="0" borderId="3" xfId="1" applyNumberFormat="1" applyFont="1" applyBorder="1" applyAlignment="1">
      <alignment horizontal="right" vertical="center"/>
    </xf>
    <xf numFmtId="176" fontId="2" fillId="0" borderId="4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176" fontId="2" fillId="0" borderId="0" xfId="1" applyNumberFormat="1" applyFont="1" applyAlignment="1">
      <alignment horizontal="centerContinuous" vertical="center"/>
    </xf>
    <xf numFmtId="176" fontId="2" fillId="0" borderId="0" xfId="1" applyNumberFormat="1" applyFont="1" applyAlignment="1">
      <alignment vertical="center"/>
    </xf>
    <xf numFmtId="176" fontId="2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vertical="center"/>
    </xf>
    <xf numFmtId="176" fontId="2" fillId="0" borderId="6" xfId="1" applyNumberFormat="1" applyFont="1" applyBorder="1" applyAlignment="1">
      <alignment vertical="center"/>
    </xf>
    <xf numFmtId="176" fontId="2" fillId="0" borderId="1" xfId="1" applyNumberFormat="1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176" fontId="2" fillId="0" borderId="1" xfId="1" applyNumberFormat="1" applyFont="1" applyBorder="1" applyAlignment="1">
      <alignment horizontal="right" vertical="center"/>
    </xf>
    <xf numFmtId="176" fontId="3" fillId="0" borderId="1" xfId="1" applyNumberFormat="1" applyFont="1" applyBorder="1" applyAlignment="1">
      <alignment horizontal="left" vertical="center"/>
    </xf>
    <xf numFmtId="0" fontId="2" fillId="0" borderId="1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horizontal="left" vertical="center"/>
    </xf>
    <xf numFmtId="176" fontId="3" fillId="0" borderId="0" xfId="1" applyNumberFormat="1" applyFont="1" applyBorder="1" applyAlignment="1">
      <alignment horizontal="left" vertical="center"/>
    </xf>
    <xf numFmtId="176" fontId="2" fillId="0" borderId="0" xfId="1" applyNumberFormat="1" applyFont="1" applyAlignment="1">
      <alignment horizontal="right" vertical="center"/>
    </xf>
    <xf numFmtId="176" fontId="3" fillId="0" borderId="0" xfId="1" applyNumberFormat="1" applyFont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76" fontId="2" fillId="0" borderId="3" xfId="1" applyNumberFormat="1" applyFont="1" applyBorder="1" applyAlignment="1">
      <alignment horizontal="center" vertical="center"/>
    </xf>
    <xf numFmtId="176" fontId="2" fillId="0" borderId="3" xfId="1" applyNumberFormat="1" applyFont="1" applyBorder="1"/>
    <xf numFmtId="176" fontId="2" fillId="0" borderId="1" xfId="1" applyNumberFormat="1" applyFont="1" applyBorder="1"/>
    <xf numFmtId="176" fontId="2" fillId="0" borderId="1" xfId="1" applyNumberFormat="1" applyFont="1" applyFill="1" applyBorder="1" applyAlignment="1">
      <alignment horizontal="right" vertical="center"/>
    </xf>
    <xf numFmtId="49" fontId="2" fillId="0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3" fillId="0" borderId="0" xfId="1" applyNumberFormat="1" applyFont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horizontal="center" vertical="center" wrapText="1"/>
    </xf>
    <xf numFmtId="176" fontId="2" fillId="0" borderId="7" xfId="1" applyNumberFormat="1" applyFont="1" applyBorder="1" applyAlignment="1">
      <alignment horizontal="center" vertical="center"/>
    </xf>
    <xf numFmtId="176" fontId="2" fillId="0" borderId="8" xfId="1" applyNumberFormat="1" applyFont="1" applyBorder="1" applyAlignment="1">
      <alignment horizontal="center" vertical="center"/>
    </xf>
    <xf numFmtId="176" fontId="2" fillId="0" borderId="9" xfId="1" applyNumberFormat="1" applyFont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view="pageBreakPreview" zoomScaleNormal="100" zoomScaleSheetLayoutView="100" workbookViewId="0"/>
  </sheetViews>
  <sheetFormatPr defaultRowHeight="14.25"/>
  <cols>
    <col min="1" max="1" width="20.69921875" style="1" customWidth="1"/>
    <col min="2" max="4" width="18.296875" style="1" customWidth="1"/>
    <col min="5" max="5" width="20.69921875" style="1" customWidth="1"/>
    <col min="6" max="8" width="18.3984375" style="1" customWidth="1"/>
    <col min="9" max="16384" width="8.796875" style="26"/>
  </cols>
  <sheetData>
    <row r="1" spans="1:8" ht="18.75" customHeight="1">
      <c r="A1" s="12"/>
      <c r="B1" s="11"/>
      <c r="C1" s="11"/>
      <c r="D1" s="11"/>
      <c r="E1" s="12"/>
      <c r="F1" s="12"/>
      <c r="G1" s="12"/>
      <c r="H1" s="12"/>
    </row>
    <row r="2" spans="1:8" ht="18.75" customHeight="1">
      <c r="A2" s="35" t="s">
        <v>57</v>
      </c>
      <c r="B2" s="35"/>
      <c r="C2" s="35"/>
      <c r="D2" s="35"/>
      <c r="E2" s="35"/>
      <c r="F2" s="35"/>
      <c r="G2" s="35"/>
      <c r="H2" s="35"/>
    </row>
    <row r="3" spans="1:8" ht="17.100000000000001" customHeight="1">
      <c r="A3" s="10" t="s">
        <v>1</v>
      </c>
      <c r="B3" s="10"/>
      <c r="C3" s="10"/>
      <c r="D3" s="12"/>
      <c r="E3" s="10" t="s">
        <v>1</v>
      </c>
      <c r="F3" s="10"/>
      <c r="G3" s="5"/>
      <c r="H3" s="24"/>
    </row>
    <row r="4" spans="1:8" ht="17.100000000000001" customHeight="1">
      <c r="A4" s="36" t="s">
        <v>0</v>
      </c>
      <c r="B4" s="40" t="s">
        <v>2</v>
      </c>
      <c r="C4" s="40" t="s">
        <v>40</v>
      </c>
      <c r="D4" s="38" t="s">
        <v>53</v>
      </c>
      <c r="E4" s="36" t="s">
        <v>0</v>
      </c>
      <c r="F4" s="36" t="s">
        <v>41</v>
      </c>
      <c r="G4" s="36" t="s">
        <v>40</v>
      </c>
      <c r="H4" s="38" t="s">
        <v>53</v>
      </c>
    </row>
    <row r="5" spans="1:8" ht="17.100000000000001" customHeight="1">
      <c r="A5" s="37"/>
      <c r="B5" s="41"/>
      <c r="C5" s="41"/>
      <c r="D5" s="39"/>
      <c r="E5" s="37"/>
      <c r="F5" s="37"/>
      <c r="G5" s="37"/>
      <c r="H5" s="39"/>
    </row>
    <row r="6" spans="1:8" ht="17.100000000000001" customHeight="1">
      <c r="A6" s="17"/>
      <c r="B6" s="16"/>
      <c r="C6" s="16"/>
      <c r="D6" s="16"/>
      <c r="E6" s="2"/>
      <c r="F6" s="3"/>
      <c r="G6" s="3"/>
      <c r="H6" s="3"/>
    </row>
    <row r="7" spans="1:8" ht="17.100000000000001" customHeight="1">
      <c r="A7" s="18" t="s">
        <v>3</v>
      </c>
      <c r="B7" s="7">
        <f>B9+B17+B22+B25+B28+B31+B34+B37+B40+B43+B46+F8+F11+F15+F20+F25+F29+F32+F36+F39+F46</f>
        <v>45990571000</v>
      </c>
      <c r="C7" s="7">
        <f>C9+C17+C22+C25+C28+C31+C34+C37+C40+C43+C46+G8+G11+G15+G20+G25+G29+G32+G36+G39+G46</f>
        <v>43987607843</v>
      </c>
      <c r="D7" s="7">
        <f>D9+D17+D22+D25+D28+D31+D34+D37+D43+D46+H8+H11+H15+H20+H25+H29+H32+H36+H39+H46</f>
        <v>-2002963157</v>
      </c>
      <c r="E7" s="31"/>
    </row>
    <row r="8" spans="1:8" ht="17.100000000000001" customHeight="1">
      <c r="A8" s="18"/>
      <c r="B8" s="7"/>
      <c r="C8" s="7"/>
      <c r="D8" s="7"/>
      <c r="E8" s="14" t="s">
        <v>21</v>
      </c>
      <c r="F8" s="6">
        <f>F9</f>
        <v>704108000</v>
      </c>
      <c r="G8" s="7">
        <f>G9</f>
        <v>690707156</v>
      </c>
      <c r="H8" s="7">
        <f>G8-F8</f>
        <v>-13400844</v>
      </c>
    </row>
    <row r="9" spans="1:8" ht="17.100000000000001" customHeight="1">
      <c r="A9" s="18" t="s">
        <v>4</v>
      </c>
      <c r="B9" s="7">
        <f>SUM(B10:B15)</f>
        <v>16677090000</v>
      </c>
      <c r="C9" s="7">
        <f>SUM(C10:C15)</f>
        <v>17616776952</v>
      </c>
      <c r="D9" s="7">
        <f t="shared" ref="D9:D15" si="0">C9-B9</f>
        <v>939686952</v>
      </c>
      <c r="E9" s="24" t="s">
        <v>36</v>
      </c>
      <c r="F9" s="8">
        <v>704108000</v>
      </c>
      <c r="G9" s="4">
        <v>690707156</v>
      </c>
      <c r="H9" s="4">
        <f t="shared" ref="H9:H47" si="1">G9-F9</f>
        <v>-13400844</v>
      </c>
    </row>
    <row r="10" spans="1:8" ht="17.100000000000001" customHeight="1">
      <c r="A10" s="19" t="s">
        <v>8</v>
      </c>
      <c r="B10" s="4">
        <v>7171483000</v>
      </c>
      <c r="C10" s="4">
        <v>7755466522</v>
      </c>
      <c r="D10" s="4">
        <f t="shared" si="0"/>
        <v>583983522</v>
      </c>
      <c r="E10" s="3"/>
      <c r="F10" s="29"/>
      <c r="G10" s="3"/>
      <c r="H10" s="7"/>
    </row>
    <row r="11" spans="1:8" ht="17.100000000000001" customHeight="1">
      <c r="A11" s="19" t="s">
        <v>11</v>
      </c>
      <c r="B11" s="4">
        <v>7231263000</v>
      </c>
      <c r="C11" s="4">
        <v>7511659385</v>
      </c>
      <c r="D11" s="4">
        <f t="shared" si="0"/>
        <v>280396385</v>
      </c>
      <c r="E11" s="25" t="s">
        <v>23</v>
      </c>
      <c r="F11" s="6">
        <f>SUM(F12:F13)</f>
        <v>1225535000</v>
      </c>
      <c r="G11" s="7">
        <f>SUM(G12:G13)</f>
        <v>1226573350</v>
      </c>
      <c r="H11" s="7">
        <f t="shared" si="1"/>
        <v>1038350</v>
      </c>
    </row>
    <row r="12" spans="1:8" ht="17.100000000000001" customHeight="1">
      <c r="A12" s="19" t="s">
        <v>13</v>
      </c>
      <c r="B12" s="4">
        <v>266845000</v>
      </c>
      <c r="C12" s="4">
        <v>284127638</v>
      </c>
      <c r="D12" s="4">
        <f t="shared" si="0"/>
        <v>17282638</v>
      </c>
      <c r="E12" s="24" t="s">
        <v>37</v>
      </c>
      <c r="F12" s="8">
        <v>875008000</v>
      </c>
      <c r="G12" s="4">
        <v>925004099</v>
      </c>
      <c r="H12" s="4">
        <f t="shared" si="1"/>
        <v>49996099</v>
      </c>
    </row>
    <row r="13" spans="1:8" ht="17.100000000000001" customHeight="1">
      <c r="A13" s="19" t="s">
        <v>16</v>
      </c>
      <c r="B13" s="4">
        <v>772924000</v>
      </c>
      <c r="C13" s="4">
        <v>808935026</v>
      </c>
      <c r="D13" s="4">
        <f t="shared" si="0"/>
        <v>36011026</v>
      </c>
      <c r="E13" s="24" t="s">
        <v>38</v>
      </c>
      <c r="F13" s="8">
        <v>350527000</v>
      </c>
      <c r="G13" s="4">
        <v>301569251</v>
      </c>
      <c r="H13" s="4">
        <f t="shared" si="1"/>
        <v>-48957749</v>
      </c>
    </row>
    <row r="14" spans="1:8" ht="17.100000000000001" customHeight="1">
      <c r="A14" s="19" t="s">
        <v>42</v>
      </c>
      <c r="B14" s="4">
        <v>4500000</v>
      </c>
      <c r="C14" s="4">
        <v>4263000</v>
      </c>
      <c r="D14" s="4">
        <f t="shared" si="0"/>
        <v>-237000</v>
      </c>
      <c r="E14" s="13"/>
      <c r="F14" s="15"/>
      <c r="G14" s="13"/>
      <c r="H14" s="7"/>
    </row>
    <row r="15" spans="1:8" ht="17.100000000000001" customHeight="1">
      <c r="A15" s="19" t="s">
        <v>18</v>
      </c>
      <c r="B15" s="4">
        <v>1230075000</v>
      </c>
      <c r="C15" s="4">
        <v>1252325381</v>
      </c>
      <c r="D15" s="4">
        <f t="shared" si="0"/>
        <v>22250381</v>
      </c>
      <c r="E15" s="14" t="s">
        <v>6</v>
      </c>
      <c r="F15" s="6">
        <f>SUM(F16:F18)</f>
        <v>7185579000</v>
      </c>
      <c r="G15" s="7">
        <f>SUM(G16:G18)</f>
        <v>6606766587</v>
      </c>
      <c r="H15" s="7">
        <f t="shared" si="1"/>
        <v>-578812413</v>
      </c>
    </row>
    <row r="16" spans="1:8" ht="17.100000000000001" customHeight="1">
      <c r="A16" s="27"/>
      <c r="B16" s="28"/>
      <c r="C16" s="28"/>
      <c r="D16" s="7"/>
      <c r="E16" s="4" t="s">
        <v>9</v>
      </c>
      <c r="F16" s="15">
        <v>4478489000</v>
      </c>
      <c r="G16" s="13">
        <v>4463066103</v>
      </c>
      <c r="H16" s="4">
        <f t="shared" si="1"/>
        <v>-15422897</v>
      </c>
    </row>
    <row r="17" spans="1:8" ht="17.100000000000001" customHeight="1">
      <c r="A17" s="18" t="s">
        <v>5</v>
      </c>
      <c r="B17" s="7">
        <f>SUM(B18:B19)</f>
        <v>275000000</v>
      </c>
      <c r="C17" s="7">
        <f>SUM(C18:C19)</f>
        <v>274592000</v>
      </c>
      <c r="D17" s="7">
        <f>SUM(D18:D19)</f>
        <v>-408000</v>
      </c>
      <c r="E17" s="4" t="s">
        <v>12</v>
      </c>
      <c r="F17" s="30">
        <v>2681540000</v>
      </c>
      <c r="G17" s="1">
        <v>2120430609</v>
      </c>
      <c r="H17" s="4">
        <f t="shared" si="1"/>
        <v>-561109391</v>
      </c>
    </row>
    <row r="18" spans="1:8" ht="17.100000000000001" customHeight="1">
      <c r="A18" s="19" t="s">
        <v>50</v>
      </c>
      <c r="B18" s="4">
        <v>85000000</v>
      </c>
      <c r="C18" s="4">
        <v>80207000</v>
      </c>
      <c r="D18" s="4">
        <f>C18-B18</f>
        <v>-4793000</v>
      </c>
      <c r="E18" s="4" t="s">
        <v>14</v>
      </c>
      <c r="F18" s="15">
        <v>25550000</v>
      </c>
      <c r="G18" s="13">
        <v>23269875</v>
      </c>
      <c r="H18" s="4">
        <f t="shared" si="1"/>
        <v>-2280125</v>
      </c>
    </row>
    <row r="19" spans="1:8" ht="17.100000000000001" customHeight="1">
      <c r="A19" s="19" t="s">
        <v>24</v>
      </c>
      <c r="B19" s="4">
        <v>190000000</v>
      </c>
      <c r="C19" s="4">
        <v>194385000</v>
      </c>
      <c r="D19" s="4">
        <f>C19-B19</f>
        <v>4385000</v>
      </c>
      <c r="E19" s="13"/>
      <c r="F19" s="15"/>
      <c r="G19" s="13"/>
      <c r="H19" s="7"/>
    </row>
    <row r="20" spans="1:8" ht="17.100000000000001" customHeight="1">
      <c r="A20" s="32"/>
      <c r="B20" s="33"/>
      <c r="C20" s="34"/>
      <c r="D20" s="34"/>
      <c r="E20" s="14" t="s">
        <v>19</v>
      </c>
      <c r="F20" s="6">
        <f>SUM(F21:F23)</f>
        <v>3337195000</v>
      </c>
      <c r="G20" s="7">
        <f>SUM(G21:G23)</f>
        <v>3116254920</v>
      </c>
      <c r="H20" s="7">
        <f t="shared" si="1"/>
        <v>-220940080</v>
      </c>
    </row>
    <row r="21" spans="1:8" ht="17.100000000000001" customHeight="1">
      <c r="A21" s="20" t="s">
        <v>7</v>
      </c>
      <c r="B21" s="7">
        <f>B22</f>
        <v>20000000</v>
      </c>
      <c r="C21" s="7">
        <f>C22</f>
        <v>21701000</v>
      </c>
      <c r="D21" s="7">
        <f>D22</f>
        <v>1701000</v>
      </c>
      <c r="E21" s="4" t="s">
        <v>20</v>
      </c>
      <c r="F21" s="15">
        <v>1678521000</v>
      </c>
      <c r="G21" s="13">
        <v>1669885248</v>
      </c>
      <c r="H21" s="4">
        <f t="shared" si="1"/>
        <v>-8635752</v>
      </c>
    </row>
    <row r="22" spans="1:8" ht="17.100000000000001" customHeight="1">
      <c r="A22" s="19" t="s">
        <v>7</v>
      </c>
      <c r="B22" s="4">
        <v>20000000</v>
      </c>
      <c r="C22" s="4">
        <v>21701000</v>
      </c>
      <c r="D22" s="4">
        <f>C22-B22</f>
        <v>1701000</v>
      </c>
      <c r="E22" s="4" t="s">
        <v>22</v>
      </c>
      <c r="F22" s="15">
        <v>1419520000</v>
      </c>
      <c r="G22" s="13">
        <v>1207333007</v>
      </c>
      <c r="H22" s="4">
        <f t="shared" si="1"/>
        <v>-212186993</v>
      </c>
    </row>
    <row r="23" spans="1:8" ht="17.100000000000001" customHeight="1">
      <c r="A23" s="17"/>
      <c r="B23" s="12"/>
      <c r="C23" s="4"/>
      <c r="D23" s="7"/>
      <c r="E23" s="4" t="s">
        <v>14</v>
      </c>
      <c r="F23" s="15">
        <v>239154000</v>
      </c>
      <c r="G23" s="13">
        <v>239036665</v>
      </c>
      <c r="H23" s="4">
        <f t="shared" si="1"/>
        <v>-117335</v>
      </c>
    </row>
    <row r="24" spans="1:8" ht="17.100000000000001" customHeight="1">
      <c r="A24" s="20" t="s">
        <v>43</v>
      </c>
      <c r="B24" s="7">
        <f>B25</f>
        <v>50000000</v>
      </c>
      <c r="C24" s="7">
        <f>C25</f>
        <v>53305000</v>
      </c>
      <c r="D24" s="7">
        <f>D25</f>
        <v>3305000</v>
      </c>
      <c r="E24" s="13"/>
      <c r="F24" s="15"/>
      <c r="G24" s="13"/>
      <c r="H24" s="7"/>
    </row>
    <row r="25" spans="1:8" ht="17.100000000000001" customHeight="1">
      <c r="A25" s="19" t="s">
        <v>43</v>
      </c>
      <c r="B25" s="4">
        <v>50000000</v>
      </c>
      <c r="C25" s="4">
        <v>53305000</v>
      </c>
      <c r="D25" s="4">
        <f>C25-B25</f>
        <v>3305000</v>
      </c>
      <c r="E25" s="23" t="s">
        <v>25</v>
      </c>
      <c r="F25" s="6">
        <f>SUM(F26:F27)</f>
        <v>149423000</v>
      </c>
      <c r="G25" s="7">
        <f>SUM(G26:G27)</f>
        <v>177089244</v>
      </c>
      <c r="H25" s="7">
        <f t="shared" si="1"/>
        <v>27666244</v>
      </c>
    </row>
    <row r="26" spans="1:8" ht="17.100000000000001" customHeight="1">
      <c r="A26" s="17"/>
      <c r="B26" s="4"/>
      <c r="C26" s="4"/>
      <c r="D26" s="7"/>
      <c r="E26" s="4" t="s">
        <v>26</v>
      </c>
      <c r="F26" s="15">
        <v>54875000</v>
      </c>
      <c r="G26" s="13">
        <v>47878690</v>
      </c>
      <c r="H26" s="4">
        <f t="shared" si="1"/>
        <v>-6996310</v>
      </c>
    </row>
    <row r="27" spans="1:8" ht="17.100000000000001" customHeight="1">
      <c r="A27" s="20" t="s">
        <v>45</v>
      </c>
      <c r="B27" s="7">
        <f>B28</f>
        <v>7000000</v>
      </c>
      <c r="C27" s="7">
        <f>C28</f>
        <v>34331000</v>
      </c>
      <c r="D27" s="7">
        <f>D28</f>
        <v>27331000</v>
      </c>
      <c r="E27" s="4" t="s">
        <v>28</v>
      </c>
      <c r="F27" s="15">
        <v>94548000</v>
      </c>
      <c r="G27" s="13">
        <v>129210554</v>
      </c>
      <c r="H27" s="4">
        <f t="shared" si="1"/>
        <v>34662554</v>
      </c>
    </row>
    <row r="28" spans="1:8" ht="17.100000000000001" customHeight="1">
      <c r="A28" s="19" t="s">
        <v>45</v>
      </c>
      <c r="B28" s="4">
        <v>7000000</v>
      </c>
      <c r="C28" s="4">
        <v>34331000</v>
      </c>
      <c r="D28" s="4">
        <f>C28-B28</f>
        <v>27331000</v>
      </c>
      <c r="E28" s="13"/>
      <c r="F28" s="15"/>
      <c r="G28" s="13"/>
      <c r="H28" s="7"/>
    </row>
    <row r="29" spans="1:8" ht="17.100000000000001" customHeight="1">
      <c r="A29" s="17"/>
      <c r="B29" s="4"/>
      <c r="C29" s="4"/>
      <c r="D29" s="7"/>
      <c r="E29" s="23" t="s">
        <v>27</v>
      </c>
      <c r="F29" s="6">
        <f>F30</f>
        <v>128019000</v>
      </c>
      <c r="G29" s="7">
        <f>G30</f>
        <v>128152110</v>
      </c>
      <c r="H29" s="7">
        <f t="shared" si="1"/>
        <v>133110</v>
      </c>
    </row>
    <row r="30" spans="1:8" ht="17.100000000000001" customHeight="1">
      <c r="A30" s="20" t="s">
        <v>46</v>
      </c>
      <c r="B30" s="7">
        <f>B31</f>
        <v>1950000000</v>
      </c>
      <c r="C30" s="7">
        <f>C31</f>
        <v>1763363000</v>
      </c>
      <c r="D30" s="7">
        <f>D31</f>
        <v>-186637000</v>
      </c>
      <c r="E30" s="4" t="s">
        <v>27</v>
      </c>
      <c r="F30" s="15">
        <v>128019000</v>
      </c>
      <c r="G30" s="13">
        <v>128152110</v>
      </c>
      <c r="H30" s="4">
        <f t="shared" si="1"/>
        <v>133110</v>
      </c>
    </row>
    <row r="31" spans="1:8" ht="17.100000000000001" customHeight="1">
      <c r="A31" s="19" t="s">
        <v>46</v>
      </c>
      <c r="B31" s="4">
        <v>1950000000</v>
      </c>
      <c r="C31" s="4">
        <v>1763363000</v>
      </c>
      <c r="D31" s="4">
        <f>C31-B31</f>
        <v>-186637000</v>
      </c>
      <c r="E31" s="13"/>
      <c r="F31" s="15"/>
      <c r="G31" s="13"/>
      <c r="H31" s="7"/>
    </row>
    <row r="32" spans="1:8" ht="17.100000000000001" customHeight="1">
      <c r="A32" s="21"/>
      <c r="B32" s="12"/>
      <c r="C32" s="4"/>
      <c r="D32" s="7"/>
      <c r="E32" s="14" t="s">
        <v>29</v>
      </c>
      <c r="F32" s="6">
        <f>SUM(F33:F34)</f>
        <v>2418097000</v>
      </c>
      <c r="G32" s="7">
        <f>SUM(G33:G34)</f>
        <v>1206680151</v>
      </c>
      <c r="H32" s="7">
        <f t="shared" si="1"/>
        <v>-1211416849</v>
      </c>
    </row>
    <row r="33" spans="1:8" ht="17.100000000000001" customHeight="1">
      <c r="A33" s="22" t="s">
        <v>10</v>
      </c>
      <c r="B33" s="7">
        <f>B34</f>
        <v>12000000</v>
      </c>
      <c r="C33" s="7">
        <f>C34</f>
        <v>12776102</v>
      </c>
      <c r="D33" s="7">
        <f>D34</f>
        <v>776102</v>
      </c>
      <c r="E33" s="4" t="s">
        <v>44</v>
      </c>
      <c r="F33" s="15">
        <v>40279000</v>
      </c>
      <c r="G33" s="13">
        <v>40684953</v>
      </c>
      <c r="H33" s="4">
        <f t="shared" si="1"/>
        <v>405953</v>
      </c>
    </row>
    <row r="34" spans="1:8" ht="17.100000000000001" customHeight="1">
      <c r="A34" s="19" t="s">
        <v>10</v>
      </c>
      <c r="B34" s="4">
        <v>12000000</v>
      </c>
      <c r="C34" s="4">
        <v>12776102</v>
      </c>
      <c r="D34" s="4">
        <f>C34-B34</f>
        <v>776102</v>
      </c>
      <c r="E34" s="4" t="s">
        <v>33</v>
      </c>
      <c r="F34" s="15">
        <v>2377818000</v>
      </c>
      <c r="G34" s="13">
        <v>1165995198</v>
      </c>
      <c r="H34" s="4">
        <f t="shared" si="1"/>
        <v>-1211822802</v>
      </c>
    </row>
    <row r="35" spans="1:8" ht="17.100000000000001" customHeight="1">
      <c r="A35" s="17"/>
      <c r="B35" s="12"/>
      <c r="C35" s="4"/>
      <c r="D35" s="7"/>
      <c r="E35" s="4"/>
      <c r="F35" s="15"/>
      <c r="G35" s="13"/>
      <c r="H35" s="7"/>
    </row>
    <row r="36" spans="1:8" ht="17.100000000000001" customHeight="1">
      <c r="A36" s="20" t="s">
        <v>15</v>
      </c>
      <c r="B36" s="7">
        <f>B37</f>
        <v>60000000</v>
      </c>
      <c r="C36" s="7">
        <f>C37</f>
        <v>76467000</v>
      </c>
      <c r="D36" s="7">
        <f>D37</f>
        <v>16467000</v>
      </c>
      <c r="E36" s="23" t="s">
        <v>30</v>
      </c>
      <c r="F36" s="6">
        <f>F37</f>
        <v>1074435000</v>
      </c>
      <c r="G36" s="7">
        <f>G37</f>
        <v>1074434256</v>
      </c>
      <c r="H36" s="7">
        <f t="shared" si="1"/>
        <v>-744</v>
      </c>
    </row>
    <row r="37" spans="1:8" ht="17.100000000000001" customHeight="1">
      <c r="A37" s="19" t="s">
        <v>15</v>
      </c>
      <c r="B37" s="4">
        <v>60000000</v>
      </c>
      <c r="C37" s="4">
        <v>76467000</v>
      </c>
      <c r="D37" s="4">
        <f>C37-B37</f>
        <v>16467000</v>
      </c>
      <c r="E37" s="4" t="s">
        <v>30</v>
      </c>
      <c r="F37" s="15">
        <v>1074435000</v>
      </c>
      <c r="G37" s="13">
        <v>1074434256</v>
      </c>
      <c r="H37" s="4">
        <f t="shared" si="1"/>
        <v>-744</v>
      </c>
    </row>
    <row r="38" spans="1:8" ht="17.100000000000001" customHeight="1">
      <c r="A38" s="17"/>
      <c r="B38" s="4"/>
      <c r="C38" s="4"/>
      <c r="D38" s="7"/>
      <c r="E38" s="4"/>
      <c r="F38" s="8"/>
      <c r="G38" s="4"/>
      <c r="H38" s="7"/>
    </row>
    <row r="39" spans="1:8" ht="17.100000000000001" customHeight="1">
      <c r="A39" s="20" t="s">
        <v>48</v>
      </c>
      <c r="B39" s="7">
        <f>B40</f>
        <v>88735000</v>
      </c>
      <c r="C39" s="7">
        <f>C40</f>
        <v>88735000</v>
      </c>
      <c r="D39" s="7" t="s">
        <v>55</v>
      </c>
      <c r="E39" s="14" t="s">
        <v>31</v>
      </c>
      <c r="F39" s="6">
        <f>SUM(F40:F44)</f>
        <v>1059309000</v>
      </c>
      <c r="G39" s="7">
        <f>SUM(G40:G44)</f>
        <v>1137274015</v>
      </c>
      <c r="H39" s="7">
        <f t="shared" si="1"/>
        <v>77965015</v>
      </c>
    </row>
    <row r="40" spans="1:8" ht="17.100000000000001" customHeight="1">
      <c r="A40" s="19" t="s">
        <v>54</v>
      </c>
      <c r="B40" s="4">
        <v>88735000</v>
      </c>
      <c r="C40" s="4">
        <v>88735000</v>
      </c>
      <c r="D40" s="4" t="s">
        <v>56</v>
      </c>
      <c r="E40" s="4" t="s">
        <v>39</v>
      </c>
      <c r="F40" s="15">
        <v>43010000</v>
      </c>
      <c r="G40" s="13">
        <v>39181792</v>
      </c>
      <c r="H40" s="4">
        <f t="shared" si="1"/>
        <v>-3828208</v>
      </c>
    </row>
    <row r="41" spans="1:8" ht="17.100000000000001" customHeight="1">
      <c r="A41" s="17"/>
      <c r="B41" s="12"/>
      <c r="C41" s="4"/>
      <c r="D41" s="7"/>
      <c r="E41" s="4" t="s">
        <v>34</v>
      </c>
      <c r="F41" s="15">
        <v>575000</v>
      </c>
      <c r="G41" s="13">
        <v>558650</v>
      </c>
      <c r="H41" s="4">
        <f t="shared" si="1"/>
        <v>-16350</v>
      </c>
    </row>
    <row r="42" spans="1:8" ht="17.100000000000001" customHeight="1">
      <c r="A42" s="20" t="s">
        <v>17</v>
      </c>
      <c r="B42" s="7">
        <f>B43</f>
        <v>4505284000</v>
      </c>
      <c r="C42" s="7">
        <f>C43</f>
        <v>4651039000</v>
      </c>
      <c r="D42" s="7">
        <f>D43</f>
        <v>145755000</v>
      </c>
      <c r="E42" s="4" t="s">
        <v>52</v>
      </c>
      <c r="F42" s="15">
        <v>15003000</v>
      </c>
      <c r="G42" s="13">
        <v>14562780</v>
      </c>
      <c r="H42" s="4">
        <f t="shared" si="1"/>
        <v>-440220</v>
      </c>
    </row>
    <row r="43" spans="1:8" ht="17.100000000000001" customHeight="1">
      <c r="A43" s="19" t="s">
        <v>17</v>
      </c>
      <c r="B43" s="4">
        <v>4505284000</v>
      </c>
      <c r="C43" s="4">
        <v>4651039000</v>
      </c>
      <c r="D43" s="4">
        <f>C43-B43</f>
        <v>145755000</v>
      </c>
      <c r="E43" s="4" t="s">
        <v>47</v>
      </c>
      <c r="F43" s="15">
        <v>317060000</v>
      </c>
      <c r="G43" s="13">
        <v>302023729</v>
      </c>
      <c r="H43" s="4">
        <f t="shared" si="1"/>
        <v>-15036271</v>
      </c>
    </row>
    <row r="44" spans="1:8" ht="17.100000000000001" customHeight="1">
      <c r="A44" s="17"/>
      <c r="B44" s="13"/>
      <c r="C44" s="4"/>
      <c r="D44" s="7"/>
      <c r="E44" s="4" t="s">
        <v>35</v>
      </c>
      <c r="F44" s="15">
        <v>683661000</v>
      </c>
      <c r="G44" s="13">
        <v>780947064</v>
      </c>
      <c r="H44" s="4">
        <f t="shared" si="1"/>
        <v>97286064</v>
      </c>
    </row>
    <row r="45" spans="1:8" ht="17.100000000000001" customHeight="1">
      <c r="A45" s="20" t="s">
        <v>49</v>
      </c>
      <c r="B45" s="7">
        <f>B46</f>
        <v>18400000</v>
      </c>
      <c r="C45" s="7">
        <f>C46</f>
        <v>16428000</v>
      </c>
      <c r="D45" s="7">
        <f>D46</f>
        <v>-1972000</v>
      </c>
      <c r="E45" s="13"/>
      <c r="F45" s="15"/>
      <c r="G45" s="13"/>
      <c r="H45" s="7"/>
    </row>
    <row r="46" spans="1:8" ht="17.100000000000001" customHeight="1">
      <c r="A46" s="19" t="s">
        <v>49</v>
      </c>
      <c r="B46" s="4">
        <v>18400000</v>
      </c>
      <c r="C46" s="4">
        <v>16428000</v>
      </c>
      <c r="D46" s="4">
        <f>C46-B46</f>
        <v>-1972000</v>
      </c>
      <c r="E46" s="14" t="s">
        <v>32</v>
      </c>
      <c r="F46" s="6">
        <f>F47</f>
        <v>5045362000</v>
      </c>
      <c r="G46" s="7">
        <f>G47</f>
        <v>4014162000</v>
      </c>
      <c r="H46" s="7">
        <f t="shared" si="1"/>
        <v>-1031200000</v>
      </c>
    </row>
    <row r="47" spans="1:8" ht="17.100000000000001" customHeight="1">
      <c r="A47" s="19"/>
      <c r="B47" s="4"/>
      <c r="C47" s="4"/>
      <c r="D47" s="4"/>
      <c r="E47" s="4" t="s">
        <v>32</v>
      </c>
      <c r="F47" s="15">
        <v>5045362000</v>
      </c>
      <c r="G47" s="13">
        <v>4014162000</v>
      </c>
      <c r="H47" s="4">
        <f t="shared" si="1"/>
        <v>-1031200000</v>
      </c>
    </row>
    <row r="48" spans="1:8" ht="17.100000000000001" customHeight="1">
      <c r="A48" s="9"/>
      <c r="B48" s="10"/>
      <c r="C48" s="10"/>
      <c r="D48" s="10"/>
      <c r="E48" s="9"/>
      <c r="F48" s="10"/>
      <c r="G48" s="10"/>
      <c r="H48" s="10"/>
    </row>
    <row r="49" spans="1:8" ht="17.100000000000001" customHeight="1">
      <c r="A49" s="12" t="s">
        <v>51</v>
      </c>
      <c r="B49" s="12"/>
      <c r="C49" s="12"/>
      <c r="D49" s="12"/>
      <c r="E49" s="12"/>
      <c r="F49" s="12"/>
      <c r="G49" s="12"/>
      <c r="H49" s="12"/>
    </row>
    <row r="50" spans="1:8">
      <c r="A50" s="12"/>
      <c r="B50" s="12"/>
      <c r="C50" s="12"/>
      <c r="D50" s="12"/>
      <c r="E50" s="12"/>
      <c r="F50" s="12"/>
      <c r="G50" s="12"/>
      <c r="H50" s="12"/>
    </row>
    <row r="51" spans="1:8">
      <c r="A51" s="12"/>
      <c r="B51" s="12"/>
      <c r="C51" s="12"/>
      <c r="D51" s="12"/>
      <c r="E51" s="12"/>
      <c r="F51" s="12"/>
      <c r="G51" s="12"/>
      <c r="H51" s="12"/>
    </row>
    <row r="52" spans="1:8">
      <c r="A52" s="12"/>
      <c r="B52" s="12"/>
      <c r="C52" s="12"/>
      <c r="D52" s="12"/>
      <c r="E52" s="12"/>
      <c r="F52" s="12"/>
      <c r="G52" s="12"/>
      <c r="H52" s="12"/>
    </row>
    <row r="53" spans="1:8">
      <c r="A53" s="12"/>
      <c r="B53" s="12"/>
      <c r="C53" s="12"/>
      <c r="D53" s="12"/>
      <c r="E53" s="12"/>
      <c r="F53" s="12"/>
      <c r="G53" s="12"/>
      <c r="H53" s="12"/>
    </row>
    <row r="54" spans="1:8">
      <c r="E54" s="12"/>
    </row>
  </sheetData>
  <mergeCells count="10">
    <mergeCell ref="D4:D5"/>
    <mergeCell ref="A2:D2"/>
    <mergeCell ref="A4:A5"/>
    <mergeCell ref="B4:B5"/>
    <mergeCell ref="C4:C5"/>
    <mergeCell ref="E2:H2"/>
    <mergeCell ref="E4:E5"/>
    <mergeCell ref="F4:F5"/>
    <mergeCell ref="G4:G5"/>
    <mergeCell ref="H4:H5"/>
  </mergeCells>
  <phoneticPr fontId="6"/>
  <pageMargins left="0.39370078740157483" right="0.39370078740157483" top="0.59055118110236227" bottom="0.39370078740157483" header="0.39370078740157483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19-192</vt:lpstr>
      <vt:lpstr>'19-192'!Print_Area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2018-02-15T07:09:04Z</cp:lastPrinted>
  <dcterms:created xsi:type="dcterms:W3CDTF">1997-07-24T18:07:48Z</dcterms:created>
  <dcterms:modified xsi:type="dcterms:W3CDTF">2018-03-13T05:12:08Z</dcterms:modified>
</cp:coreProperties>
</file>