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9章\"/>
    </mc:Choice>
  </mc:AlternateContent>
  <bookViews>
    <workbookView xWindow="16365" yWindow="15" windowWidth="6150" windowHeight="7035" tabRatio="853"/>
  </bookViews>
  <sheets>
    <sheet name="19-193" sheetId="6" r:id="rId1"/>
  </sheets>
  <definedNames>
    <definedName name="_xlnm.Print_Area" localSheetId="0">'19-193'!$A$1:$J$43</definedName>
  </definedNames>
  <calcPr calcId="162913"/>
</workbook>
</file>

<file path=xl/calcChain.xml><?xml version="1.0" encoding="utf-8"?>
<calcChain xmlns="http://schemas.openxmlformats.org/spreadsheetml/2006/main">
  <c r="E8" i="6" l="1"/>
  <c r="J35" i="6" l="1"/>
  <c r="J25" i="6"/>
  <c r="J21" i="6"/>
  <c r="J18" i="6"/>
  <c r="J17" i="6"/>
  <c r="J11" i="6"/>
  <c r="E28" i="6"/>
  <c r="E27" i="6"/>
  <c r="E26" i="6"/>
  <c r="E22" i="6"/>
  <c r="E19" i="6"/>
  <c r="E18" i="6"/>
  <c r="E17" i="6"/>
  <c r="E15" i="6"/>
  <c r="E14" i="6"/>
  <c r="E16" i="6"/>
  <c r="D8" i="6"/>
  <c r="C8" i="6"/>
  <c r="E40" i="6" l="1"/>
  <c r="B8" i="6"/>
  <c r="J24" i="6"/>
  <c r="E41" i="6"/>
  <c r="E37" i="6"/>
  <c r="E23" i="6"/>
  <c r="J37" i="6" l="1"/>
  <c r="J36" i="6"/>
  <c r="I34" i="6"/>
  <c r="H34" i="6"/>
  <c r="G34" i="6"/>
  <c r="J34" i="6" l="1"/>
  <c r="J15" i="6" l="1"/>
  <c r="J32" i="6"/>
  <c r="E38" i="6"/>
  <c r="E33" i="6"/>
  <c r="E30" i="6"/>
  <c r="E29" i="6"/>
  <c r="J22" i="6"/>
  <c r="J23" i="6"/>
  <c r="J26" i="6"/>
  <c r="I20" i="6"/>
  <c r="J13" i="6"/>
  <c r="I10" i="6"/>
  <c r="H10" i="6"/>
  <c r="E36" i="6"/>
  <c r="D35" i="6"/>
  <c r="B35" i="6"/>
  <c r="D13" i="6"/>
  <c r="D21" i="6"/>
  <c r="G10" i="6"/>
  <c r="G31" i="6"/>
  <c r="J31" i="6" s="1"/>
  <c r="H28" i="6"/>
  <c r="G28" i="6"/>
  <c r="H20" i="6"/>
  <c r="G20" i="6"/>
  <c r="H17" i="6"/>
  <c r="G17" i="6"/>
  <c r="J14" i="6"/>
  <c r="J12" i="6"/>
  <c r="E24" i="6"/>
  <c r="E11" i="6"/>
  <c r="D40" i="6"/>
  <c r="C10" i="6"/>
  <c r="E10" i="6" s="1"/>
  <c r="C40" i="6"/>
  <c r="C35" i="6"/>
  <c r="C32" i="6"/>
  <c r="C26" i="6"/>
  <c r="C21" i="6"/>
  <c r="C13" i="6"/>
  <c r="B40" i="6"/>
  <c r="B32" i="6"/>
  <c r="B26" i="6"/>
  <c r="B21" i="6"/>
  <c r="B13" i="6"/>
  <c r="B10" i="6"/>
  <c r="J20" i="6" l="1"/>
  <c r="J10" i="6"/>
  <c r="E35" i="6"/>
  <c r="E32" i="6"/>
  <c r="E21" i="6"/>
  <c r="E13" i="6"/>
</calcChain>
</file>

<file path=xl/sharedStrings.xml><?xml version="1.0" encoding="utf-8"?>
<sst xmlns="http://schemas.openxmlformats.org/spreadsheetml/2006/main" count="96" uniqueCount="63">
  <si>
    <t>区分</t>
  </si>
  <si>
    <t>（単位：円）</t>
  </si>
  <si>
    <t>歳出合計</t>
  </si>
  <si>
    <t>議会費</t>
  </si>
  <si>
    <t>総務費</t>
  </si>
  <si>
    <t>総務管理費</t>
  </si>
  <si>
    <t>徴税費</t>
  </si>
  <si>
    <t>戸籍住民基本台帳費</t>
  </si>
  <si>
    <t>選挙費</t>
  </si>
  <si>
    <t>統計調査費</t>
  </si>
  <si>
    <t>監査委員費</t>
  </si>
  <si>
    <t>民生費</t>
  </si>
  <si>
    <t>社会福祉費</t>
  </si>
  <si>
    <t>児童福祉費</t>
  </si>
  <si>
    <t>生活保護費</t>
  </si>
  <si>
    <t>衛生費</t>
  </si>
  <si>
    <t>保健衛生費</t>
  </si>
  <si>
    <t>清掃費</t>
  </si>
  <si>
    <t>上水道費</t>
  </si>
  <si>
    <t>病院費</t>
  </si>
  <si>
    <t>労働費</t>
  </si>
  <si>
    <t>労働諸費</t>
  </si>
  <si>
    <t>農林水産業費</t>
  </si>
  <si>
    <t>農業費</t>
  </si>
  <si>
    <t>林業費</t>
  </si>
  <si>
    <t>水産業費</t>
  </si>
  <si>
    <t>商工費</t>
  </si>
  <si>
    <t>予算現額</t>
    <rPh sb="0" eb="2">
      <t>ヨサン</t>
    </rPh>
    <rPh sb="2" eb="3">
      <t>ゲン</t>
    </rPh>
    <rPh sb="3" eb="4">
      <t>ガク</t>
    </rPh>
    <phoneticPr fontId="4"/>
  </si>
  <si>
    <t>翌年度繰越額</t>
    <rPh sb="0" eb="2">
      <t>ヨクネン</t>
    </rPh>
    <rPh sb="2" eb="3">
      <t>ド</t>
    </rPh>
    <rPh sb="3" eb="5">
      <t>クリコシ</t>
    </rPh>
    <rPh sb="5" eb="6">
      <t>ガク</t>
    </rPh>
    <phoneticPr fontId="4"/>
  </si>
  <si>
    <t>支出済額</t>
    <rPh sb="0" eb="2">
      <t>シシュツ</t>
    </rPh>
    <rPh sb="2" eb="3">
      <t>スミ</t>
    </rPh>
    <rPh sb="3" eb="4">
      <t>ガク</t>
    </rPh>
    <phoneticPr fontId="4"/>
  </si>
  <si>
    <t>不用額</t>
    <rPh sb="0" eb="2">
      <t>フヨウ</t>
    </rPh>
    <rPh sb="2" eb="3">
      <t>ガク</t>
    </rPh>
    <phoneticPr fontId="4"/>
  </si>
  <si>
    <t>土木費</t>
    <rPh sb="0" eb="2">
      <t>ドボク</t>
    </rPh>
    <rPh sb="2" eb="3">
      <t>ヒ</t>
    </rPh>
    <phoneticPr fontId="5"/>
  </si>
  <si>
    <t>土木管理費</t>
    <rPh sb="0" eb="2">
      <t>ドボク</t>
    </rPh>
    <rPh sb="2" eb="5">
      <t>カンリヒ</t>
    </rPh>
    <phoneticPr fontId="5"/>
  </si>
  <si>
    <t>道路橋りょう費</t>
    <rPh sb="0" eb="2">
      <t>ドウロ</t>
    </rPh>
    <rPh sb="2" eb="3">
      <t>キョウ</t>
    </rPh>
    <rPh sb="6" eb="7">
      <t>ヒ</t>
    </rPh>
    <phoneticPr fontId="5"/>
  </si>
  <si>
    <t>河川費</t>
    <rPh sb="0" eb="2">
      <t>カセン</t>
    </rPh>
    <rPh sb="2" eb="3">
      <t>ヒ</t>
    </rPh>
    <phoneticPr fontId="5"/>
  </si>
  <si>
    <t>都市計画費</t>
    <rPh sb="0" eb="2">
      <t>トシ</t>
    </rPh>
    <rPh sb="2" eb="4">
      <t>ケイカク</t>
    </rPh>
    <rPh sb="4" eb="5">
      <t>ヒ</t>
    </rPh>
    <phoneticPr fontId="5"/>
  </si>
  <si>
    <t>住宅費</t>
    <rPh sb="0" eb="3">
      <t>ジュウタクヒ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</si>
  <si>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</si>
  <si>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</si>
  <si>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教育総務費</t>
    <rPh sb="0" eb="2">
      <t>キョウイク</t>
    </rPh>
    <rPh sb="2" eb="5">
      <t>ソウムヒ</t>
    </rPh>
    <phoneticPr fontId="5"/>
  </si>
  <si>
    <t>小学校費</t>
    <rPh sb="0" eb="3">
      <t>ショウガッコウ</t>
    </rPh>
    <rPh sb="3" eb="4">
      <t>ヒ</t>
    </rPh>
    <phoneticPr fontId="5"/>
  </si>
  <si>
    <t>中学校費</t>
    <rPh sb="0" eb="3">
      <t>チュウガッコウ</t>
    </rPh>
    <rPh sb="3" eb="4">
      <t>ヒ</t>
    </rPh>
    <phoneticPr fontId="5"/>
  </si>
  <si>
    <t>幼稚園費</t>
    <rPh sb="0" eb="3">
      <t>ヨウチエン</t>
    </rPh>
    <rPh sb="3" eb="4">
      <t>ヒ</t>
    </rPh>
    <phoneticPr fontId="5"/>
  </si>
  <si>
    <t>社会教育費</t>
    <rPh sb="0" eb="2">
      <t>シャカイ</t>
    </rPh>
    <rPh sb="2" eb="5">
      <t>キョウイクヒ</t>
    </rPh>
    <phoneticPr fontId="5"/>
  </si>
  <si>
    <t>保健体育費</t>
    <rPh sb="0" eb="2">
      <t>ホケン</t>
    </rPh>
    <rPh sb="2" eb="4">
      <t>タイイク</t>
    </rPh>
    <rPh sb="4" eb="5">
      <t>ヒ</t>
    </rPh>
    <phoneticPr fontId="5"/>
  </si>
  <si>
    <t>公債費</t>
    <rPh sb="0" eb="1">
      <t>コウ</t>
    </rPh>
    <rPh sb="1" eb="2">
      <t>サイ</t>
    </rPh>
    <rPh sb="2" eb="3">
      <t>ヒ</t>
    </rPh>
    <phoneticPr fontId="5"/>
  </si>
  <si>
    <t>公債費</t>
    <rPh sb="0" eb="3">
      <t>コウサイヒ</t>
    </rPh>
    <phoneticPr fontId="5"/>
  </si>
  <si>
    <t>予備費</t>
    <rPh sb="0" eb="3">
      <t>ヨビヒ</t>
    </rPh>
    <phoneticPr fontId="5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</si>
  <si>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4"/>
  </si>
  <si>
    <t>-</t>
    <phoneticPr fontId="6"/>
  </si>
  <si>
    <t>193.平成29年度一般会計歳出予算および決算</t>
    <phoneticPr fontId="4"/>
  </si>
  <si>
    <t>災害復旧費</t>
    <rPh sb="0" eb="2">
      <t>サイガイ</t>
    </rPh>
    <rPh sb="2" eb="4">
      <t>フッキュウ</t>
    </rPh>
    <rPh sb="4" eb="5">
      <t>ヒ</t>
    </rPh>
    <phoneticPr fontId="6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</si>
  <si>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phoneticPr fontId="6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</si>
  <si>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6"/>
  </si>
  <si>
    <t>文教施設災害復旧費</t>
    <rPh sb="0" eb="2">
      <t>ブンキョウ</t>
    </rPh>
    <rPh sb="2" eb="4">
      <t>シセツ</t>
    </rPh>
    <rPh sb="4" eb="6">
      <t>サイガイ</t>
    </rPh>
    <rPh sb="6" eb="8">
      <t>フッキュウ</t>
    </rPh>
    <rPh sb="8" eb="9">
      <t>ヒ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</si>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</sst>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1">
    <xf numFmtId="0" fontId="0" fillId="0" borderId="0" xfId="0"/>
    <xf numFmtId="176" fontId="2" fillId="0" borderId="0" xfId="1" applyNumberFormat="1" applyFont="1"/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2" fillId="0" borderId="0" xfId="0" applyFont="1"/>
    <xf numFmtId="176" fontId="2" fillId="0" borderId="1" xfId="1" applyNumberFormat="1" applyFont="1" applyBorder="1"/>
    <xf numFmtId="176" fontId="2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BreakPreview" zoomScaleNormal="100" zoomScaleSheetLayoutView="100" workbookViewId="0"/>
  </sheetViews>
  <sheetFormatPr defaultRowHeight="14.25"/>
  <cols>
    <col min="1" max="1" width="20.69921875" style="1" customWidth="1"/>
    <col min="2" max="5" width="13.796875" style="1" customWidth="1"/>
    <col min="6" max="6" width="20.69921875" style="1" customWidth="1"/>
    <col min="7" max="10" width="13.796875" style="1" customWidth="1"/>
    <col min="11" max="16384" width="8.796875" style="15"/>
  </cols>
  <sheetData>
    <row r="1" spans="1:10" ht="18.75" customHeight="1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8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8.75" customHeight="1">
      <c r="A3" s="24" t="s">
        <v>50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 customHeight="1">
      <c r="A4" s="6" t="s">
        <v>1</v>
      </c>
      <c r="B4" s="6"/>
      <c r="C4" s="3"/>
      <c r="D4" s="6"/>
      <c r="E4" s="6"/>
      <c r="F4" s="6" t="s">
        <v>1</v>
      </c>
      <c r="G4" s="6"/>
      <c r="H4" s="3"/>
      <c r="I4" s="3"/>
      <c r="J4" s="3"/>
    </row>
    <row r="5" spans="1:10" ht="18.75" customHeight="1">
      <c r="A5" s="29" t="s">
        <v>0</v>
      </c>
      <c r="B5" s="27" t="s">
        <v>27</v>
      </c>
      <c r="C5" s="27" t="s">
        <v>29</v>
      </c>
      <c r="D5" s="27" t="s">
        <v>28</v>
      </c>
      <c r="E5" s="30" t="s">
        <v>30</v>
      </c>
      <c r="F5" s="29" t="s">
        <v>0</v>
      </c>
      <c r="G5" s="27" t="s">
        <v>27</v>
      </c>
      <c r="H5" s="27" t="s">
        <v>29</v>
      </c>
      <c r="I5" s="27" t="s">
        <v>28</v>
      </c>
      <c r="J5" s="30" t="s">
        <v>30</v>
      </c>
    </row>
    <row r="6" spans="1:10" ht="18.75" customHeight="1">
      <c r="A6" s="25"/>
      <c r="B6" s="28"/>
      <c r="C6" s="28"/>
      <c r="D6" s="28"/>
      <c r="E6" s="26"/>
      <c r="F6" s="25"/>
      <c r="G6" s="28"/>
      <c r="H6" s="28"/>
      <c r="I6" s="28"/>
      <c r="J6" s="26"/>
    </row>
    <row r="7" spans="1:10" ht="18.75" customHeight="1">
      <c r="A7" s="13"/>
      <c r="B7" s="14"/>
      <c r="C7" s="14"/>
      <c r="D7" s="14"/>
      <c r="E7" s="14"/>
      <c r="F7" s="10"/>
      <c r="G7" s="2"/>
      <c r="H7" s="2"/>
      <c r="I7" s="2"/>
      <c r="J7" s="2"/>
    </row>
    <row r="8" spans="1:10" ht="18.75" customHeight="1">
      <c r="A8" s="11" t="s">
        <v>2</v>
      </c>
      <c r="B8" s="4">
        <f>B10+B13+B21+B26+B32+B35+B40+G10+G17+G20+G28+G31+G34</f>
        <v>46292788000</v>
      </c>
      <c r="C8" s="4">
        <f>C10+C13+C21+C26+C32+C35+C40+H10+H17+H20+H28+H34</f>
        <v>44242883328</v>
      </c>
      <c r="D8" s="4">
        <f>D13+D21+D35+D40+I10+I20+I34</f>
        <v>1236585000</v>
      </c>
      <c r="E8" s="4">
        <f>E10+E13+E21+E26+E32+E35+E40+J10+J17+J20+J31+J34</f>
        <v>813319672</v>
      </c>
      <c r="F8" s="16"/>
    </row>
    <row r="9" spans="1:10" ht="18.75" customHeight="1">
      <c r="A9" s="10"/>
      <c r="B9" s="2"/>
      <c r="C9" s="2"/>
      <c r="D9" s="2"/>
      <c r="E9" s="4"/>
      <c r="F9" s="16"/>
    </row>
    <row r="10" spans="1:10" ht="18.75" customHeight="1">
      <c r="A10" s="11" t="s">
        <v>3</v>
      </c>
      <c r="B10" s="4">
        <f>B11</f>
        <v>296984000</v>
      </c>
      <c r="C10" s="4">
        <f>C11</f>
        <v>292577632</v>
      </c>
      <c r="D10" s="4" t="s">
        <v>56</v>
      </c>
      <c r="E10" s="4">
        <f>B10-C10</f>
        <v>4406368</v>
      </c>
      <c r="F10" s="11" t="s">
        <v>31</v>
      </c>
      <c r="G10" s="4">
        <f>SUM(G11:G15)</f>
        <v>6465345720</v>
      </c>
      <c r="H10" s="4">
        <f>SUM(H11:H15)</f>
        <v>5558135973</v>
      </c>
      <c r="I10" s="4">
        <f>SUM(I11:I15)</f>
        <v>819255000</v>
      </c>
      <c r="J10" s="4">
        <f t="shared" ref="J10:J14" si="0">G10-H10-I10</f>
        <v>87954747</v>
      </c>
    </row>
    <row r="11" spans="1:10" ht="18.75" customHeight="1">
      <c r="A11" s="12" t="s">
        <v>3</v>
      </c>
      <c r="B11" s="17">
        <v>296984000</v>
      </c>
      <c r="C11" s="17">
        <v>292577632</v>
      </c>
      <c r="D11" s="17" t="s">
        <v>57</v>
      </c>
      <c r="E11" s="2">
        <f>B11-C11</f>
        <v>4406368</v>
      </c>
      <c r="F11" s="12" t="s">
        <v>32</v>
      </c>
      <c r="G11" s="17">
        <v>332246000</v>
      </c>
      <c r="H11" s="17">
        <v>326983251</v>
      </c>
      <c r="I11" s="17" t="s">
        <v>55</v>
      </c>
      <c r="J11" s="2">
        <f>G11-H11</f>
        <v>5262749</v>
      </c>
    </row>
    <row r="12" spans="1:10" ht="18.75" customHeight="1">
      <c r="A12" s="10"/>
      <c r="B12" s="17"/>
      <c r="C12" s="17"/>
      <c r="D12" s="17"/>
      <c r="E12" s="4"/>
      <c r="F12" s="12" t="s">
        <v>33</v>
      </c>
      <c r="G12" s="17">
        <v>1718562720</v>
      </c>
      <c r="H12" s="17">
        <v>1166754903</v>
      </c>
      <c r="I12" s="17">
        <v>491309000</v>
      </c>
      <c r="J12" s="2">
        <f t="shared" si="0"/>
        <v>60498817</v>
      </c>
    </row>
    <row r="13" spans="1:10" ht="18.75" customHeight="1">
      <c r="A13" s="11" t="s">
        <v>4</v>
      </c>
      <c r="B13" s="18">
        <f>SUM(B14:B19)</f>
        <v>5567559140</v>
      </c>
      <c r="C13" s="18">
        <f>SUM(C14:C19)</f>
        <v>5412644336</v>
      </c>
      <c r="D13" s="18">
        <f>SUM(D14:D19)</f>
        <v>7625000</v>
      </c>
      <c r="E13" s="4">
        <f>B13-C13-D13</f>
        <v>147289804</v>
      </c>
      <c r="F13" s="12" t="s">
        <v>34</v>
      </c>
      <c r="G13" s="17">
        <v>129771000</v>
      </c>
      <c r="H13" s="17">
        <v>117824378</v>
      </c>
      <c r="I13" s="17">
        <v>10131000</v>
      </c>
      <c r="J13" s="2">
        <f t="shared" si="0"/>
        <v>1815622</v>
      </c>
    </row>
    <row r="14" spans="1:10" ht="18.75" customHeight="1">
      <c r="A14" s="12" t="s">
        <v>5</v>
      </c>
      <c r="B14" s="17">
        <v>4753347640</v>
      </c>
      <c r="C14" s="17">
        <v>4657503273</v>
      </c>
      <c r="D14" s="17" t="s">
        <v>56</v>
      </c>
      <c r="E14" s="23">
        <f>B14-C14</f>
        <v>95844367</v>
      </c>
      <c r="F14" s="12" t="s">
        <v>35</v>
      </c>
      <c r="G14" s="17">
        <v>4093837000</v>
      </c>
      <c r="H14" s="17">
        <v>3763703547</v>
      </c>
      <c r="I14" s="17">
        <v>317815000</v>
      </c>
      <c r="J14" s="2">
        <f t="shared" si="0"/>
        <v>12318453</v>
      </c>
    </row>
    <row r="15" spans="1:10" ht="18.75" customHeight="1">
      <c r="A15" s="12" t="s">
        <v>6</v>
      </c>
      <c r="B15" s="17">
        <v>498092000</v>
      </c>
      <c r="C15" s="17">
        <v>473624435</v>
      </c>
      <c r="D15" s="17" t="s">
        <v>55</v>
      </c>
      <c r="E15" s="23">
        <f>B15-C15</f>
        <v>24467565</v>
      </c>
      <c r="F15" s="12" t="s">
        <v>36</v>
      </c>
      <c r="G15" s="17">
        <v>190929000</v>
      </c>
      <c r="H15" s="17">
        <v>182869894</v>
      </c>
      <c r="I15" s="17" t="s">
        <v>55</v>
      </c>
      <c r="J15" s="2">
        <f>G15-H15</f>
        <v>8059106</v>
      </c>
    </row>
    <row r="16" spans="1:10" ht="18.75" customHeight="1">
      <c r="A16" s="12" t="s">
        <v>7</v>
      </c>
      <c r="B16" s="17">
        <v>195191000</v>
      </c>
      <c r="C16" s="17">
        <v>164103082</v>
      </c>
      <c r="D16" s="17">
        <v>7625000</v>
      </c>
      <c r="E16" s="23">
        <f t="shared" ref="E16" si="1">B16-C16-D16</f>
        <v>23462918</v>
      </c>
      <c r="F16" s="10"/>
      <c r="G16" s="17"/>
      <c r="H16" s="17"/>
      <c r="I16" s="17"/>
      <c r="J16" s="4"/>
    </row>
    <row r="17" spans="1:10" ht="18.75" customHeight="1">
      <c r="A17" s="12" t="s">
        <v>8</v>
      </c>
      <c r="B17" s="17">
        <v>71541000</v>
      </c>
      <c r="C17" s="17">
        <v>68915759</v>
      </c>
      <c r="D17" s="17" t="s">
        <v>55</v>
      </c>
      <c r="E17" s="23">
        <f>B17-C17</f>
        <v>2625241</v>
      </c>
      <c r="F17" s="11" t="s">
        <v>37</v>
      </c>
      <c r="G17" s="18">
        <f>G18</f>
        <v>1712554000</v>
      </c>
      <c r="H17" s="18">
        <f>H18</f>
        <v>1689700453</v>
      </c>
      <c r="I17" s="18" t="s">
        <v>55</v>
      </c>
      <c r="J17" s="4">
        <f>G17-H17</f>
        <v>22853547</v>
      </c>
    </row>
    <row r="18" spans="1:10" ht="18.75" customHeight="1">
      <c r="A18" s="12" t="s">
        <v>9</v>
      </c>
      <c r="B18" s="17">
        <v>18883000</v>
      </c>
      <c r="C18" s="17">
        <v>18183569</v>
      </c>
      <c r="D18" s="17" t="s">
        <v>55</v>
      </c>
      <c r="E18" s="23">
        <f>B18-C18</f>
        <v>699431</v>
      </c>
      <c r="F18" s="12" t="s">
        <v>37</v>
      </c>
      <c r="G18" s="17">
        <v>1712554000</v>
      </c>
      <c r="H18" s="17">
        <v>1689700453</v>
      </c>
      <c r="I18" s="17" t="s">
        <v>55</v>
      </c>
      <c r="J18" s="2">
        <f>G18-H18</f>
        <v>22853547</v>
      </c>
    </row>
    <row r="19" spans="1:10" ht="18.75" customHeight="1">
      <c r="A19" s="12" t="s">
        <v>10</v>
      </c>
      <c r="B19" s="17">
        <v>30504500</v>
      </c>
      <c r="C19" s="17">
        <v>30314218</v>
      </c>
      <c r="D19" s="17" t="s">
        <v>58</v>
      </c>
      <c r="E19" s="23">
        <f>B19-C19</f>
        <v>190282</v>
      </c>
      <c r="F19" s="10"/>
      <c r="G19" s="17"/>
      <c r="H19" s="17"/>
      <c r="I19" s="17"/>
      <c r="J19" s="4"/>
    </row>
    <row r="20" spans="1:10" ht="18.75" customHeight="1">
      <c r="A20" s="10"/>
      <c r="B20" s="17"/>
      <c r="C20" s="17"/>
      <c r="D20" s="17"/>
      <c r="E20" s="4"/>
      <c r="F20" s="11" t="s">
        <v>38</v>
      </c>
      <c r="G20" s="18">
        <f>SUM(G21:G26)</f>
        <v>6477268021</v>
      </c>
      <c r="H20" s="18">
        <f>SUM(H21:H26)</f>
        <v>5993250232</v>
      </c>
      <c r="I20" s="18">
        <f>SUM(I21:I26)</f>
        <v>284022000</v>
      </c>
      <c r="J20" s="4">
        <f t="shared" ref="J20:J26" si="2">G20-H20-I20</f>
        <v>199995789</v>
      </c>
    </row>
    <row r="21" spans="1:10" ht="18.75" customHeight="1">
      <c r="A21" s="11" t="s">
        <v>11</v>
      </c>
      <c r="B21" s="18">
        <f>SUM(B22:B24)</f>
        <v>14987874015</v>
      </c>
      <c r="C21" s="18">
        <f>SUM(C22:C24)</f>
        <v>14751728936</v>
      </c>
      <c r="D21" s="18">
        <f>SUM(D22:D24)</f>
        <v>18090000</v>
      </c>
      <c r="E21" s="4">
        <f>B21-C21-D21</f>
        <v>218055079</v>
      </c>
      <c r="F21" s="12" t="s">
        <v>39</v>
      </c>
      <c r="G21" s="17">
        <v>1149763000</v>
      </c>
      <c r="H21" s="17">
        <v>1131061067</v>
      </c>
      <c r="I21" s="17" t="s">
        <v>60</v>
      </c>
      <c r="J21" s="2">
        <f>G21-H21</f>
        <v>18701933</v>
      </c>
    </row>
    <row r="22" spans="1:10" ht="18.75" customHeight="1">
      <c r="A22" s="12" t="s">
        <v>12</v>
      </c>
      <c r="B22" s="17">
        <v>6637279015</v>
      </c>
      <c r="C22" s="17">
        <v>6539629110</v>
      </c>
      <c r="D22" s="17" t="s">
        <v>59</v>
      </c>
      <c r="E22" s="2">
        <f>B22-C22</f>
        <v>97649905</v>
      </c>
      <c r="F22" s="12" t="s">
        <v>40</v>
      </c>
      <c r="G22" s="17">
        <v>1426735000</v>
      </c>
      <c r="H22" s="17">
        <v>1286243472</v>
      </c>
      <c r="I22" s="17">
        <v>36500000</v>
      </c>
      <c r="J22" s="2">
        <f t="shared" si="2"/>
        <v>103991528</v>
      </c>
    </row>
    <row r="23" spans="1:10" ht="18.75" customHeight="1">
      <c r="A23" s="12" t="s">
        <v>13</v>
      </c>
      <c r="B23" s="17">
        <v>6899221000</v>
      </c>
      <c r="C23" s="17">
        <v>6813513904</v>
      </c>
      <c r="D23" s="17">
        <v>18090000</v>
      </c>
      <c r="E23" s="2">
        <f>B23-C23-D23</f>
        <v>67617096</v>
      </c>
      <c r="F23" s="12" t="s">
        <v>41</v>
      </c>
      <c r="G23" s="17">
        <v>389267000</v>
      </c>
      <c r="H23" s="17">
        <v>343655582</v>
      </c>
      <c r="I23" s="17">
        <v>32700000</v>
      </c>
      <c r="J23" s="2">
        <f t="shared" si="2"/>
        <v>12911418</v>
      </c>
    </row>
    <row r="24" spans="1:10" ht="18.75" customHeight="1">
      <c r="A24" s="12" t="s">
        <v>14</v>
      </c>
      <c r="B24" s="17">
        <v>1451374000</v>
      </c>
      <c r="C24" s="17">
        <v>1398585922</v>
      </c>
      <c r="D24" s="17" t="s">
        <v>56</v>
      </c>
      <c r="E24" s="2">
        <f>B24-C24</f>
        <v>52788078</v>
      </c>
      <c r="F24" s="12" t="s">
        <v>42</v>
      </c>
      <c r="G24" s="17">
        <v>759380000</v>
      </c>
      <c r="H24" s="17">
        <v>559873348</v>
      </c>
      <c r="I24" s="17">
        <v>195000000</v>
      </c>
      <c r="J24" s="2">
        <f>G24-H24-I24</f>
        <v>4506652</v>
      </c>
    </row>
    <row r="25" spans="1:10" ht="18.75" customHeight="1">
      <c r="A25" s="10"/>
      <c r="B25" s="17"/>
      <c r="C25" s="17"/>
      <c r="D25" s="17"/>
      <c r="E25" s="4"/>
      <c r="F25" s="12" t="s">
        <v>43</v>
      </c>
      <c r="G25" s="17">
        <v>1603943201</v>
      </c>
      <c r="H25" s="17">
        <v>1565112096</v>
      </c>
      <c r="I25" s="17" t="s">
        <v>57</v>
      </c>
      <c r="J25" s="2">
        <f>G25-H25</f>
        <v>38831105</v>
      </c>
    </row>
    <row r="26" spans="1:10" ht="18.75" customHeight="1">
      <c r="A26" s="11" t="s">
        <v>15</v>
      </c>
      <c r="B26" s="18">
        <f>SUM(B27:B30)</f>
        <v>5827483000</v>
      </c>
      <c r="C26" s="18">
        <f>SUM(C27:C30)</f>
        <v>5775041492</v>
      </c>
      <c r="D26" s="18" t="s">
        <v>55</v>
      </c>
      <c r="E26" s="4">
        <f>B26-C26</f>
        <v>52441508</v>
      </c>
      <c r="F26" s="12" t="s">
        <v>44</v>
      </c>
      <c r="G26" s="17">
        <v>1148179820</v>
      </c>
      <c r="H26" s="17">
        <v>1107304667</v>
      </c>
      <c r="I26" s="17">
        <v>19822000</v>
      </c>
      <c r="J26" s="2">
        <f t="shared" si="2"/>
        <v>21053153</v>
      </c>
    </row>
    <row r="27" spans="1:10" ht="18.75" customHeight="1">
      <c r="A27" s="12" t="s">
        <v>16</v>
      </c>
      <c r="B27" s="17">
        <v>2100421000</v>
      </c>
      <c r="C27" s="17">
        <v>2076408669</v>
      </c>
      <c r="D27" s="17" t="s">
        <v>55</v>
      </c>
      <c r="E27" s="2">
        <f>B27-C27</f>
        <v>24012331</v>
      </c>
      <c r="F27" s="12"/>
      <c r="G27" s="17"/>
      <c r="H27" s="17"/>
      <c r="I27" s="17"/>
      <c r="J27" s="4"/>
    </row>
    <row r="28" spans="1:10" ht="18.75" customHeight="1">
      <c r="A28" s="12" t="s">
        <v>17</v>
      </c>
      <c r="B28" s="17">
        <v>1899039000</v>
      </c>
      <c r="C28" s="17">
        <v>1871323052</v>
      </c>
      <c r="D28" s="17" t="s">
        <v>57</v>
      </c>
      <c r="E28" s="2">
        <f>B28-C28</f>
        <v>27715948</v>
      </c>
      <c r="F28" s="11" t="s">
        <v>45</v>
      </c>
      <c r="G28" s="18">
        <f>G29</f>
        <v>3335641822</v>
      </c>
      <c r="H28" s="18">
        <f>H29</f>
        <v>3335641822</v>
      </c>
      <c r="I28" s="18" t="s">
        <v>62</v>
      </c>
      <c r="J28" s="18" t="s">
        <v>62</v>
      </c>
    </row>
    <row r="29" spans="1:10" ht="18.75" customHeight="1">
      <c r="A29" s="12" t="s">
        <v>18</v>
      </c>
      <c r="B29" s="17">
        <v>3587000</v>
      </c>
      <c r="C29" s="17">
        <v>3586224</v>
      </c>
      <c r="D29" s="17" t="s">
        <v>55</v>
      </c>
      <c r="E29" s="2">
        <f>B29-C29</f>
        <v>776</v>
      </c>
      <c r="F29" s="12" t="s">
        <v>46</v>
      </c>
      <c r="G29" s="17">
        <v>3335641822</v>
      </c>
      <c r="H29" s="17">
        <v>3335641822</v>
      </c>
      <c r="I29" s="17" t="s">
        <v>56</v>
      </c>
      <c r="J29" s="17" t="s">
        <v>49</v>
      </c>
    </row>
    <row r="30" spans="1:10" ht="18.75" customHeight="1">
      <c r="A30" s="12" t="s">
        <v>19</v>
      </c>
      <c r="B30" s="17">
        <v>1824436000</v>
      </c>
      <c r="C30" s="17">
        <v>1823723547</v>
      </c>
      <c r="D30" s="17" t="s">
        <v>55</v>
      </c>
      <c r="E30" s="2">
        <f>B30-C30</f>
        <v>712453</v>
      </c>
      <c r="F30" s="12"/>
      <c r="G30" s="17"/>
      <c r="H30" s="17"/>
      <c r="I30" s="17"/>
      <c r="J30" s="4"/>
    </row>
    <row r="31" spans="1:10" ht="18.75" customHeight="1">
      <c r="A31" s="10"/>
      <c r="B31" s="17"/>
      <c r="C31" s="17"/>
      <c r="D31" s="17"/>
      <c r="E31" s="4"/>
      <c r="F31" s="11" t="s">
        <v>47</v>
      </c>
      <c r="G31" s="18">
        <f>G32</f>
        <v>3915933</v>
      </c>
      <c r="H31" s="18" t="s">
        <v>55</v>
      </c>
      <c r="I31" s="18" t="s">
        <v>58</v>
      </c>
      <c r="J31" s="4">
        <f>G31</f>
        <v>3915933</v>
      </c>
    </row>
    <row r="32" spans="1:10" ht="18.75" customHeight="1">
      <c r="A32" s="11" t="s">
        <v>20</v>
      </c>
      <c r="B32" s="18">
        <f>B33</f>
        <v>64637000</v>
      </c>
      <c r="C32" s="18">
        <f>C33</f>
        <v>64102460</v>
      </c>
      <c r="D32" s="18" t="s">
        <v>59</v>
      </c>
      <c r="E32" s="4">
        <f>B32-C32</f>
        <v>534540</v>
      </c>
      <c r="F32" s="12" t="s">
        <v>47</v>
      </c>
      <c r="G32" s="17">
        <v>3915933</v>
      </c>
      <c r="H32" s="17" t="s">
        <v>61</v>
      </c>
      <c r="I32" s="17" t="s">
        <v>58</v>
      </c>
      <c r="J32" s="2">
        <f>G32</f>
        <v>3915933</v>
      </c>
    </row>
    <row r="33" spans="1:10" ht="18.75" customHeight="1">
      <c r="A33" s="12" t="s">
        <v>21</v>
      </c>
      <c r="B33" s="17">
        <v>64637000</v>
      </c>
      <c r="C33" s="17">
        <v>64102460</v>
      </c>
      <c r="D33" s="17" t="s">
        <v>55</v>
      </c>
      <c r="E33" s="2">
        <f>B33-C33</f>
        <v>534540</v>
      </c>
      <c r="F33" s="10"/>
      <c r="G33" s="20"/>
      <c r="H33" s="20"/>
      <c r="I33" s="20"/>
      <c r="J33" s="8"/>
    </row>
    <row r="34" spans="1:10" ht="18.75" customHeight="1">
      <c r="A34" s="10"/>
      <c r="B34" s="17"/>
      <c r="C34" s="17"/>
      <c r="D34" s="17"/>
      <c r="E34" s="4"/>
      <c r="F34" s="11" t="s">
        <v>51</v>
      </c>
      <c r="G34" s="21">
        <f>SUM(G35:G37)</f>
        <v>92983000</v>
      </c>
      <c r="H34" s="21">
        <f>SUM(H35:H37)</f>
        <v>34974588</v>
      </c>
      <c r="I34" s="21">
        <f>SUM(I35:I37)</f>
        <v>52912000</v>
      </c>
      <c r="J34" s="9">
        <f>G34-H34-I34</f>
        <v>5096412</v>
      </c>
    </row>
    <row r="35" spans="1:10" ht="18.75" customHeight="1">
      <c r="A35" s="11" t="s">
        <v>22</v>
      </c>
      <c r="B35" s="18">
        <f>SUM(B36:B38)</f>
        <v>849069149</v>
      </c>
      <c r="C35" s="18">
        <f>SUM(C36:C38)</f>
        <v>748418429</v>
      </c>
      <c r="D35" s="18">
        <f>SUM(D36:D38)</f>
        <v>53206000</v>
      </c>
      <c r="E35" s="4">
        <f>B35-C35-D35</f>
        <v>47444720</v>
      </c>
      <c r="F35" s="12" t="s">
        <v>52</v>
      </c>
      <c r="G35" s="19">
        <v>9230000</v>
      </c>
      <c r="H35" s="19">
        <v>9229680</v>
      </c>
      <c r="I35" s="22" t="s">
        <v>56</v>
      </c>
      <c r="J35" s="7">
        <f>G35-H35</f>
        <v>320</v>
      </c>
    </row>
    <row r="36" spans="1:10" ht="18.75" customHeight="1">
      <c r="A36" s="12" t="s">
        <v>23</v>
      </c>
      <c r="B36" s="17">
        <v>796135197</v>
      </c>
      <c r="C36" s="17">
        <v>712237672</v>
      </c>
      <c r="D36" s="17">
        <v>38400000</v>
      </c>
      <c r="E36" s="2">
        <f>B36-C36-D36</f>
        <v>45497525</v>
      </c>
      <c r="F36" s="12" t="s">
        <v>53</v>
      </c>
      <c r="G36" s="19">
        <v>50665000</v>
      </c>
      <c r="H36" s="19">
        <v>7391000</v>
      </c>
      <c r="I36" s="19">
        <v>38665000</v>
      </c>
      <c r="J36" s="7">
        <f>G36-H36-I36</f>
        <v>4609000</v>
      </c>
    </row>
    <row r="37" spans="1:10" ht="18.75" customHeight="1">
      <c r="A37" s="12" t="s">
        <v>24</v>
      </c>
      <c r="B37" s="17">
        <v>52761952</v>
      </c>
      <c r="C37" s="17">
        <v>36039725</v>
      </c>
      <c r="D37" s="17">
        <v>14806000</v>
      </c>
      <c r="E37" s="2">
        <f>B37-C37-D37</f>
        <v>1916227</v>
      </c>
      <c r="F37" s="12" t="s">
        <v>54</v>
      </c>
      <c r="G37" s="19">
        <v>33088000</v>
      </c>
      <c r="H37" s="19">
        <v>18353908</v>
      </c>
      <c r="I37" s="19">
        <v>14247000</v>
      </c>
      <c r="J37" s="7">
        <f>G37-H37-I37</f>
        <v>487092</v>
      </c>
    </row>
    <row r="38" spans="1:10" ht="18.75" customHeight="1">
      <c r="A38" s="12" t="s">
        <v>25</v>
      </c>
      <c r="B38" s="17">
        <v>172000</v>
      </c>
      <c r="C38" s="17">
        <v>141032</v>
      </c>
      <c r="D38" s="17" t="s">
        <v>57</v>
      </c>
      <c r="E38" s="2">
        <f>B38-C38</f>
        <v>30968</v>
      </c>
      <c r="F38" s="5"/>
      <c r="G38" s="6"/>
      <c r="H38" s="6"/>
      <c r="I38" s="6"/>
      <c r="J38" s="6"/>
    </row>
    <row r="39" spans="1:10" ht="18.75" customHeight="1">
      <c r="A39" s="10"/>
      <c r="B39" s="17"/>
      <c r="C39" s="17"/>
      <c r="D39" s="17"/>
      <c r="E39" s="4"/>
      <c r="F39" s="7"/>
      <c r="G39" s="7"/>
      <c r="H39" s="7"/>
      <c r="I39" s="7"/>
      <c r="J39" s="7"/>
    </row>
    <row r="40" spans="1:10" ht="18.75" customHeight="1">
      <c r="A40" s="11" t="s">
        <v>26</v>
      </c>
      <c r="B40" s="18">
        <f>B41</f>
        <v>611473200</v>
      </c>
      <c r="C40" s="18">
        <f>C41</f>
        <v>586666975</v>
      </c>
      <c r="D40" s="18">
        <f>D41</f>
        <v>1475000</v>
      </c>
      <c r="E40" s="4">
        <f>B40-C40-D40</f>
        <v>23331225</v>
      </c>
      <c r="F40" s="7"/>
      <c r="G40" s="7"/>
      <c r="H40" s="7"/>
      <c r="I40" s="7"/>
      <c r="J40" s="7"/>
    </row>
    <row r="41" spans="1:10" ht="18.75" customHeight="1">
      <c r="A41" s="12" t="s">
        <v>26</v>
      </c>
      <c r="B41" s="17">
        <v>611473200</v>
      </c>
      <c r="C41" s="17">
        <v>586666975</v>
      </c>
      <c r="D41" s="17">
        <v>1475000</v>
      </c>
      <c r="E41" s="2">
        <f>B41-C41-D41</f>
        <v>23331225</v>
      </c>
      <c r="F41" s="7"/>
      <c r="G41" s="7"/>
      <c r="H41" s="7"/>
      <c r="I41" s="7"/>
      <c r="J41" s="7"/>
    </row>
    <row r="42" spans="1:10" ht="18.75" customHeight="1">
      <c r="A42" s="5"/>
      <c r="B42" s="6"/>
      <c r="C42" s="6"/>
      <c r="D42" s="6"/>
      <c r="E42" s="6"/>
      <c r="F42" s="7"/>
      <c r="G42" s="7"/>
      <c r="H42" s="7"/>
      <c r="I42" s="7"/>
      <c r="J42" s="7"/>
    </row>
    <row r="43" spans="1:10" ht="18.75" customHeight="1">
      <c r="A43" s="7" t="s">
        <v>48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ht="18.75" customHeight="1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</sheetData>
  <mergeCells count="12">
    <mergeCell ref="A3:E3"/>
    <mergeCell ref="F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6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19-193</vt:lpstr>
      <vt:lpstr>'19-193'!Print_Area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2019-03-15T00:29:14Z</cp:lastPrinted>
  <dcterms:created xsi:type="dcterms:W3CDTF">1997-07-24T18:07:48Z</dcterms:created>
  <dcterms:modified xsi:type="dcterms:W3CDTF">2019-04-10T07:20:26Z</dcterms:modified>
</cp:coreProperties>
</file>