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ain-p\hikone\企画課\000企画課\11各種市勢統計に関すること(統計庶務、統計書)\◆統計書\$◆R5統計書\HP用データ\"/>
    </mc:Choice>
  </mc:AlternateContent>
  <xr:revisionPtr revIDLastSave="0" documentId="8_{FED14356-0FA6-4F33-AFA1-927BF63B47A6}" xr6:coauthVersionLast="47" xr6:coauthVersionMax="47" xr10:uidLastSave="{00000000-0000-0000-0000-000000000000}"/>
  <bookViews>
    <workbookView xWindow="-120" yWindow="-120" windowWidth="29040" windowHeight="15840" xr2:uid="{D40CC7BF-C964-40DC-BAB4-FDEFDDC9AF86}"/>
  </bookViews>
  <sheets>
    <sheet name="19-189" sheetId="1" r:id="rId1"/>
  </sheets>
  <definedNames>
    <definedName name="_xlnm.Print_Area" localSheetId="0">'19-189'!$A$1:$H$54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1" l="1"/>
  <c r="G51" i="1"/>
  <c r="H51" i="1" s="1"/>
  <c r="F51" i="1"/>
  <c r="D50" i="1"/>
  <c r="H49" i="1"/>
  <c r="D49" i="1"/>
  <c r="C49" i="1"/>
  <c r="B49" i="1"/>
  <c r="H48" i="1"/>
  <c r="H47" i="1"/>
  <c r="H46" i="1"/>
  <c r="D46" i="1"/>
  <c r="H45" i="1"/>
  <c r="G44" i="1"/>
  <c r="H44" i="1" s="1"/>
  <c r="F44" i="1"/>
  <c r="D44" i="1"/>
  <c r="C44" i="1"/>
  <c r="B44" i="1"/>
  <c r="H42" i="1"/>
  <c r="D42" i="1"/>
  <c r="G41" i="1"/>
  <c r="H41" i="1" s="1"/>
  <c r="F41" i="1"/>
  <c r="D41" i="1"/>
  <c r="C41" i="1"/>
  <c r="B41" i="1"/>
  <c r="H39" i="1"/>
  <c r="D39" i="1"/>
  <c r="H38" i="1"/>
  <c r="D38" i="1"/>
  <c r="C38" i="1"/>
  <c r="B38" i="1"/>
  <c r="G37" i="1"/>
  <c r="H37" i="1" s="1"/>
  <c r="F37" i="1"/>
  <c r="D36" i="1"/>
  <c r="H35" i="1"/>
  <c r="D35" i="1"/>
  <c r="C35" i="1"/>
  <c r="B35" i="1"/>
  <c r="G34" i="1"/>
  <c r="H34" i="1" s="1"/>
  <c r="F34" i="1"/>
  <c r="D33" i="1"/>
  <c r="H32" i="1"/>
  <c r="D32" i="1"/>
  <c r="C32" i="1"/>
  <c r="B32" i="1"/>
  <c r="H31" i="1"/>
  <c r="H30" i="1"/>
  <c r="G30" i="1"/>
  <c r="F30" i="1"/>
  <c r="D30" i="1"/>
  <c r="D29" i="1"/>
  <c r="C29" i="1"/>
  <c r="B29" i="1"/>
  <c r="H28" i="1"/>
  <c r="H27" i="1"/>
  <c r="D27" i="1"/>
  <c r="H26" i="1"/>
  <c r="D26" i="1"/>
  <c r="C26" i="1"/>
  <c r="B26" i="1"/>
  <c r="G25" i="1"/>
  <c r="H25" i="1" s="1"/>
  <c r="F25" i="1"/>
  <c r="D24" i="1"/>
  <c r="H23" i="1"/>
  <c r="D23" i="1"/>
  <c r="C23" i="1"/>
  <c r="B23" i="1"/>
  <c r="H22" i="1"/>
  <c r="H21" i="1"/>
  <c r="H20" i="1"/>
  <c r="G20" i="1"/>
  <c r="F20" i="1"/>
  <c r="D20" i="1"/>
  <c r="D19" i="1"/>
  <c r="D18" i="1" s="1"/>
  <c r="H18" i="1"/>
  <c r="C18" i="1"/>
  <c r="B18" i="1"/>
  <c r="H17" i="1"/>
  <c r="G16" i="1"/>
  <c r="H16" i="1" s="1"/>
  <c r="F16" i="1"/>
  <c r="D16" i="1"/>
  <c r="D15" i="1"/>
  <c r="H14" i="1"/>
  <c r="D14" i="1"/>
  <c r="G13" i="1"/>
  <c r="H13" i="1" s="1"/>
  <c r="F13" i="1"/>
  <c r="D13" i="1"/>
  <c r="D12" i="1"/>
  <c r="H11" i="1"/>
  <c r="D11" i="1"/>
  <c r="H10" i="1"/>
  <c r="G10" i="1"/>
  <c r="F10" i="1"/>
  <c r="C10" i="1"/>
  <c r="D10" i="1" s="1"/>
  <c r="B10" i="1"/>
  <c r="B8" i="1"/>
  <c r="D8" i="1" l="1"/>
  <c r="C8" i="1"/>
</calcChain>
</file>

<file path=xl/sharedStrings.xml><?xml version="1.0" encoding="utf-8"?>
<sst xmlns="http://schemas.openxmlformats.org/spreadsheetml/2006/main" count="79" uniqueCount="62">
  <si>
    <t>189.令和４年度一般会計歳入予算および決算</t>
    <rPh sb="4" eb="6">
      <t>レイワ</t>
    </rPh>
    <phoneticPr fontId="5"/>
  </si>
  <si>
    <t>（単位：円）</t>
  </si>
  <si>
    <t>区分</t>
  </si>
  <si>
    <t>予算現額</t>
  </si>
  <si>
    <t>収入済額</t>
    <rPh sb="0" eb="2">
      <t>シュウニュウ</t>
    </rPh>
    <rPh sb="2" eb="3">
      <t>スミ</t>
    </rPh>
    <rPh sb="3" eb="4">
      <t>ガク</t>
    </rPh>
    <phoneticPr fontId="5"/>
  </si>
  <si>
    <t>予算現額と
収入済額との比較</t>
    <phoneticPr fontId="6"/>
  </si>
  <si>
    <t>予算現額</t>
    <rPh sb="0" eb="2">
      <t>ヨサン</t>
    </rPh>
    <rPh sb="2" eb="3">
      <t>ゲン</t>
    </rPh>
    <rPh sb="3" eb="4">
      <t>ガク</t>
    </rPh>
    <phoneticPr fontId="5"/>
  </si>
  <si>
    <t>歳入合計</t>
  </si>
  <si>
    <t>市税</t>
  </si>
  <si>
    <t>交通安全対策特別交付金</t>
    <rPh sb="10" eb="11">
      <t>キン</t>
    </rPh>
    <phoneticPr fontId="5"/>
  </si>
  <si>
    <t>市民税</t>
  </si>
  <si>
    <t>固定資産税</t>
  </si>
  <si>
    <t>軽自動車税</t>
  </si>
  <si>
    <t>分担金及び負担金</t>
  </si>
  <si>
    <t>市たばこ税</t>
  </si>
  <si>
    <t>負担金</t>
  </si>
  <si>
    <t>入湯税</t>
    <rPh sb="0" eb="2">
      <t>ニュウトウ</t>
    </rPh>
    <rPh sb="2" eb="3">
      <t>ゼイ</t>
    </rPh>
    <phoneticPr fontId="5"/>
  </si>
  <si>
    <t>都市計画税</t>
  </si>
  <si>
    <t>使用料及び手数料</t>
  </si>
  <si>
    <t>使用料</t>
  </si>
  <si>
    <t>地方譲与税</t>
  </si>
  <si>
    <t>手数料</t>
  </si>
  <si>
    <t>地方揮発油譲与税</t>
    <rPh sb="0" eb="2">
      <t>チホウ</t>
    </rPh>
    <rPh sb="2" eb="5">
      <t>キハツユ</t>
    </rPh>
    <rPh sb="5" eb="7">
      <t>ジョウヨ</t>
    </rPh>
    <rPh sb="7" eb="8">
      <t>ゼイ</t>
    </rPh>
    <phoneticPr fontId="5"/>
  </si>
  <si>
    <t>自動車重量譲与税</t>
  </si>
  <si>
    <t>国庫支出金</t>
  </si>
  <si>
    <t>森林環境譲与税</t>
    <rPh sb="0" eb="2">
      <t>シンリン</t>
    </rPh>
    <rPh sb="2" eb="4">
      <t>カンキョウ</t>
    </rPh>
    <rPh sb="4" eb="6">
      <t>ジョウヨ</t>
    </rPh>
    <rPh sb="6" eb="7">
      <t>ゼイ</t>
    </rPh>
    <phoneticPr fontId="6"/>
  </si>
  <si>
    <t>-</t>
    <phoneticPr fontId="6"/>
  </si>
  <si>
    <t>国庫負担金</t>
  </si>
  <si>
    <t>国庫補助金</t>
  </si>
  <si>
    <t>利子割交付金</t>
  </si>
  <si>
    <t>委託金</t>
  </si>
  <si>
    <t>県支出金</t>
  </si>
  <si>
    <t>配当割交付金</t>
    <rPh sb="0" eb="2">
      <t>ハイトウ</t>
    </rPh>
    <rPh sb="2" eb="3">
      <t>ワリ</t>
    </rPh>
    <rPh sb="3" eb="5">
      <t>コウフ</t>
    </rPh>
    <rPh sb="5" eb="6">
      <t>キン</t>
    </rPh>
    <phoneticPr fontId="7"/>
  </si>
  <si>
    <t>県負担金</t>
  </si>
  <si>
    <t>県補助金</t>
  </si>
  <si>
    <t>株式等譲渡所得割交付金</t>
    <rPh sb="0" eb="2">
      <t>カブシキ</t>
    </rPh>
    <rPh sb="2" eb="3">
      <t>ナド</t>
    </rPh>
    <rPh sb="3" eb="4">
      <t>ユズ</t>
    </rPh>
    <rPh sb="4" eb="5">
      <t>ワタ</t>
    </rPh>
    <rPh sb="5" eb="7">
      <t>ショトク</t>
    </rPh>
    <rPh sb="7" eb="8">
      <t>ワ</t>
    </rPh>
    <rPh sb="8" eb="11">
      <t>コウフキン</t>
    </rPh>
    <phoneticPr fontId="7"/>
  </si>
  <si>
    <t>財産収入</t>
  </si>
  <si>
    <t>財産運用収入</t>
  </si>
  <si>
    <t>法人事業税交付金</t>
    <rPh sb="0" eb="2">
      <t>ホウジン</t>
    </rPh>
    <rPh sb="2" eb="5">
      <t>ジギョウゼイ</t>
    </rPh>
    <rPh sb="5" eb="8">
      <t>コウフキン</t>
    </rPh>
    <phoneticPr fontId="5"/>
  </si>
  <si>
    <t>財産売払収入</t>
  </si>
  <si>
    <t>法人事業税交付金</t>
    <phoneticPr fontId="5"/>
  </si>
  <si>
    <t>寄附金</t>
  </si>
  <si>
    <t>地方消費税交付金</t>
    <rPh sb="0" eb="2">
      <t>チホウ</t>
    </rPh>
    <rPh sb="2" eb="5">
      <t>ショウヒゼイ</t>
    </rPh>
    <rPh sb="5" eb="8">
      <t>コウフキン</t>
    </rPh>
    <phoneticPr fontId="5"/>
  </si>
  <si>
    <t>繰入金</t>
  </si>
  <si>
    <t>ゴルフ場利用税交付金</t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</si>
  <si>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7"/>
  </si>
  <si>
    <t>基金繰入金</t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</si>
  <si>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6"/>
  </si>
  <si>
    <t>繰越金</t>
  </si>
  <si>
    <t>環境性能割交付金</t>
    <phoneticPr fontId="6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</si>
  <si>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</si>
  <si>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諸収入</t>
  </si>
  <si>
    <t>延滞金、加算金及び過料</t>
  </si>
  <si>
    <t>新型コロナウイルス感染症対策</t>
    <rPh sb="0" eb="2">
      <t>シンガタ</t>
    </rPh>
    <rPh sb="9" eb="14">
      <t>カンセンショウタイサク</t>
    </rPh>
    <phoneticPr fontId="5"/>
  </si>
  <si>
    <t>市預金利子</t>
  </si>
  <si>
    <t>地方税減収補填特別交付金</t>
    <rPh sb="0" eb="3">
      <t>チホウゼイ</t>
    </rPh>
    <rPh sb="3" eb="7">
      <t>ゲンシュウホテン</t>
    </rPh>
    <rPh sb="7" eb="12">
      <t>トクベツコウフキン</t>
    </rPh>
    <phoneticPr fontId="6"/>
  </si>
  <si>
    <t>貸付金元利収入</t>
    <phoneticPr fontId="5"/>
  </si>
  <si>
    <t>受託事業収入</t>
    <rPh sb="0" eb="2">
      <t>ジュタク</t>
    </rPh>
    <rPh sb="2" eb="4">
      <t>ジギョウ</t>
    </rPh>
    <rPh sb="4" eb="6">
      <t>シュウニュウ</t>
    </rPh>
    <phoneticPr fontId="5"/>
  </si>
  <si>
    <t>地方交付税</t>
  </si>
  <si>
    <t>雑入</t>
  </si>
  <si>
    <t>市債</t>
  </si>
  <si>
    <t>資料：『彦根市各会計歳入歳出決算書』財政課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</si>
</sst>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2">
    <xf numFmtId="0" fontId="0" fillId="0" borderId="0" xfId="0"/>
    <xf numFmtId="176" fontId="2" fillId="0" borderId="0" xfId="1" applyNumberFormat="1" applyFont="1" applyAlignment="1">
      <alignment vertical="center"/>
    </xf>
    <xf numFmtId="176" fontId="2" fillId="0" borderId="0" xfId="1" applyNumberFormat="1" applyFont="1" applyAlignment="1">
      <alignment horizontal="centerContinuous" vertical="center"/>
    </xf>
    <xf numFmtId="0" fontId="2" fillId="0" borderId="0" xfId="0" applyFont="1"/>
    <xf numFmtId="176" fontId="4" fillId="0" borderId="0" xfId="1" applyNumberFormat="1" applyFont="1" applyAlignment="1">
      <alignment horizontal="center" vertical="center"/>
    </xf>
    <xf numFmtId="176" fontId="2" fillId="0" borderId="1" xfId="1" applyNumberFormat="1" applyFont="1" applyBorder="1" applyAlignment="1">
      <alignment vertical="center"/>
    </xf>
    <xf numFmtId="176" fontId="2" fillId="0" borderId="1" xfId="1" applyNumberFormat="1" applyFont="1" applyBorder="1" applyAlignment="1">
      <alignment horizontal="right" vertical="center"/>
    </xf>
    <xf numFmtId="176" fontId="2" fillId="0" borderId="0" xfId="1" applyNumberFormat="1" applyFont="1" applyAlignment="1">
      <alignment horizontal="right" vertical="center"/>
    </xf>
    <xf numFmtId="176" fontId="2" fillId="0" borderId="2" xfId="1" applyNumberFormat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 wrapText="1"/>
    </xf>
    <xf numFmtId="176" fontId="2" fillId="0" borderId="5" xfId="1" applyNumberFormat="1" applyFont="1" applyBorder="1" applyAlignment="1">
      <alignment horizontal="center" vertical="center"/>
    </xf>
    <xf numFmtId="176" fontId="2" fillId="0" borderId="6" xfId="1" applyNumberFormat="1" applyFont="1" applyBorder="1" applyAlignment="1">
      <alignment horizontal="center" vertical="center"/>
    </xf>
    <xf numFmtId="176" fontId="2" fillId="0" borderId="7" xfId="1" applyNumberFormat="1" applyFont="1" applyBorder="1" applyAlignment="1">
      <alignment horizontal="center" vertical="center"/>
    </xf>
    <xf numFmtId="176" fontId="2" fillId="0" borderId="2" xfId="1" applyNumberFormat="1" applyFont="1" applyBorder="1" applyAlignment="1">
      <alignment vertical="center"/>
    </xf>
    <xf numFmtId="176" fontId="2" fillId="0" borderId="8" xfId="1" applyNumberFormat="1" applyFont="1" applyBorder="1" applyAlignment="1">
      <alignment vertical="center"/>
    </xf>
    <xf numFmtId="176" fontId="2" fillId="0" borderId="2" xfId="1" applyNumberFormat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center" vertical="center"/>
    </xf>
    <xf numFmtId="176" fontId="4" fillId="0" borderId="2" xfId="1" applyNumberFormat="1" applyFont="1" applyBorder="1" applyAlignment="1">
      <alignment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left" vertical="center"/>
    </xf>
    <xf numFmtId="176" fontId="2" fillId="0" borderId="2" xfId="1" applyNumberFormat="1" applyFont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176" fontId="4" fillId="0" borderId="9" xfId="1" applyNumberFormat="1" applyFont="1" applyBorder="1" applyAlignment="1">
      <alignment horizontal="right" vertical="center"/>
    </xf>
    <xf numFmtId="176" fontId="2" fillId="0" borderId="9" xfId="1" applyNumberFormat="1" applyFont="1" applyFill="1" applyBorder="1" applyAlignment="1">
      <alignment horizontal="right" vertical="center"/>
    </xf>
    <xf numFmtId="176" fontId="2" fillId="0" borderId="9" xfId="1" applyNumberFormat="1" applyFont="1" applyFill="1" applyBorder="1" applyAlignment="1">
      <alignment horizontal="center" vertical="center"/>
    </xf>
    <xf numFmtId="176" fontId="2" fillId="0" borderId="0" xfId="1" applyNumberFormat="1" applyFont="1" applyFill="1" applyBorder="1" applyAlignment="1">
      <alignment horizontal="center" vertical="center"/>
    </xf>
    <xf numFmtId="176" fontId="4" fillId="0" borderId="0" xfId="1" applyNumberFormat="1" applyFont="1" applyAlignment="1">
      <alignment vertical="center"/>
    </xf>
    <xf numFmtId="176" fontId="4" fillId="0" borderId="9" xfId="1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1" applyNumberFormat="1" applyFont="1" applyBorder="1" applyAlignment="1">
      <alignment vertical="center"/>
    </xf>
    <xf numFmtId="176" fontId="2" fillId="0" borderId="9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2" xfId="1" applyNumberFormat="1" applyFont="1" applyFill="1" applyBorder="1" applyAlignment="1">
      <alignment horizontal="right" vertical="center"/>
    </xf>
    <xf numFmtId="176" fontId="2" fillId="0" borderId="0" xfId="1" applyNumberFormat="1" applyFont="1" applyBorder="1" applyAlignment="1">
      <alignment horizontal="right" vertical="center"/>
    </xf>
    <xf numFmtId="49" fontId="2" fillId="0" borderId="0" xfId="1" applyNumberFormat="1" applyFont="1" applyFill="1" applyBorder="1" applyAlignment="1">
      <alignment horizontal="right" vertical="center"/>
    </xf>
    <xf numFmtId="176" fontId="2" fillId="0" borderId="9" xfId="1" applyNumberFormat="1" applyFont="1" applyFill="1" applyBorder="1"/>
    <xf numFmtId="176" fontId="2" fillId="0" borderId="0" xfId="1" applyNumberFormat="1" applyFont="1" applyFill="1"/>
    <xf numFmtId="176" fontId="2" fillId="0" borderId="0" xfId="1" applyNumberFormat="1" applyFont="1" applyFill="1" applyAlignment="1">
      <alignment vertical="center"/>
    </xf>
    <xf numFmtId="176" fontId="4" fillId="0" borderId="0" xfId="1" applyNumberFormat="1" applyFont="1" applyBorder="1" applyAlignment="1">
      <alignment horizontal="left" vertical="center"/>
    </xf>
    <xf numFmtId="0" fontId="2" fillId="0" borderId="2" xfId="1" applyNumberFormat="1" applyFont="1" applyBorder="1" applyAlignment="1">
      <alignment vertical="center"/>
    </xf>
    <xf numFmtId="176" fontId="2" fillId="0" borderId="9" xfId="1" applyNumberFormat="1" applyFont="1" applyBorder="1" applyAlignment="1">
      <alignment vertical="center"/>
    </xf>
    <xf numFmtId="0" fontId="4" fillId="0" borderId="2" xfId="1" applyNumberFormat="1" applyFont="1" applyBorder="1" applyAlignment="1">
      <alignment horizontal="left" vertical="center"/>
    </xf>
    <xf numFmtId="176" fontId="8" fillId="0" borderId="2" xfId="1" applyNumberFormat="1" applyFont="1" applyBorder="1" applyAlignment="1">
      <alignment horizontal="right" vertical="center"/>
    </xf>
    <xf numFmtId="176" fontId="2" fillId="0" borderId="9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5" xfId="1" applyNumberFormat="1" applyFont="1" applyBorder="1" applyAlignment="1">
      <alignment vertical="center"/>
    </xf>
    <xf numFmtId="176" fontId="2" fillId="0" borderId="7" xfId="1" applyNumberFormat="1" applyFont="1" applyBorder="1" applyAlignment="1">
      <alignment vertical="center"/>
    </xf>
    <xf numFmtId="176" fontId="2" fillId="0" borderId="0" xfId="1" applyNumberFormat="1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13CB3-C5D3-4501-88BA-777ACFE722E8}">
  <dimension ref="A1:H57"/>
  <sheetViews>
    <sheetView tabSelected="1" view="pageBreakPreview" topLeftCell="A22" zoomScaleNormal="100" zoomScaleSheetLayoutView="100" workbookViewId="0">
      <selection activeCell="D48" sqref="D48"/>
    </sheetView>
  </sheetViews>
  <sheetFormatPr defaultRowHeight="14.25"/>
  <cols>
    <col min="1" max="1" width="20.69921875" style="51" customWidth="1"/>
    <col min="2" max="4" width="18.296875" style="51" customWidth="1"/>
    <col min="5" max="5" width="20.69921875" style="51" customWidth="1"/>
    <col min="6" max="8" width="18.3984375" style="51" customWidth="1"/>
    <col min="9" max="16384" width="8.796875" style="3"/>
  </cols>
  <sheetData>
    <row r="1" spans="1:8" ht="18.75" customHeight="1">
      <c r="A1" s="1"/>
      <c r="B1" s="2"/>
      <c r="C1" s="2"/>
      <c r="D1" s="2"/>
      <c r="E1" s="1"/>
      <c r="F1" s="1"/>
      <c r="G1" s="1"/>
      <c r="H1" s="1"/>
    </row>
    <row r="2" spans="1:8" ht="18.75" customHeight="1">
      <c r="A2" s="1"/>
      <c r="B2" s="2"/>
      <c r="C2" s="2"/>
      <c r="D2" s="2"/>
      <c r="E2" s="1"/>
      <c r="F2" s="1"/>
      <c r="G2" s="1"/>
      <c r="H2" s="1"/>
    </row>
    <row r="3" spans="1:8" ht="18.75" customHeight="1">
      <c r="A3" s="4" t="s">
        <v>0</v>
      </c>
      <c r="B3" s="4"/>
      <c r="C3" s="4"/>
      <c r="D3" s="4"/>
      <c r="E3" s="4"/>
      <c r="F3" s="4"/>
      <c r="G3" s="4"/>
      <c r="H3" s="4"/>
    </row>
    <row r="4" spans="1:8" ht="17.100000000000001" customHeight="1">
      <c r="A4" s="5" t="s">
        <v>1</v>
      </c>
      <c r="B4" s="5"/>
      <c r="C4" s="5"/>
      <c r="D4" s="1"/>
      <c r="E4" s="5" t="s">
        <v>1</v>
      </c>
      <c r="F4" s="5"/>
      <c r="G4" s="6"/>
      <c r="H4" s="7"/>
    </row>
    <row r="5" spans="1:8" ht="17.100000000000001" customHeight="1">
      <c r="A5" s="8" t="s">
        <v>2</v>
      </c>
      <c r="B5" s="9" t="s">
        <v>3</v>
      </c>
      <c r="C5" s="9" t="s">
        <v>4</v>
      </c>
      <c r="D5" s="10" t="s">
        <v>5</v>
      </c>
      <c r="E5" s="8" t="s">
        <v>2</v>
      </c>
      <c r="F5" s="8" t="s">
        <v>6</v>
      </c>
      <c r="G5" s="8" t="s">
        <v>4</v>
      </c>
      <c r="H5" s="10" t="s">
        <v>5</v>
      </c>
    </row>
    <row r="6" spans="1:8" ht="17.100000000000001" customHeight="1">
      <c r="A6" s="11"/>
      <c r="B6" s="12"/>
      <c r="C6" s="12"/>
      <c r="D6" s="13"/>
      <c r="E6" s="11"/>
      <c r="F6" s="11"/>
      <c r="G6" s="11"/>
      <c r="H6" s="13"/>
    </row>
    <row r="7" spans="1:8" ht="17.100000000000001" customHeight="1">
      <c r="A7" s="14"/>
      <c r="B7" s="15"/>
      <c r="C7" s="15"/>
      <c r="D7" s="15"/>
      <c r="E7" s="16"/>
      <c r="F7" s="17"/>
      <c r="G7" s="17"/>
      <c r="H7" s="17"/>
    </row>
    <row r="8" spans="1:8" ht="17.100000000000001" customHeight="1">
      <c r="A8" s="18" t="s">
        <v>7</v>
      </c>
      <c r="B8" s="19">
        <f>SUM(B10+B18+B23+B26+B29+B35+B38+B32+B41+B44+B49+F10+F13+F16+F20+F25+F30+F34+F37+F41+F44+F51)</f>
        <v>54994746000</v>
      </c>
      <c r="C8" s="19">
        <f>SUM(C10+C18+C23+C26+C29+C35+C38+C32+C41+C44+C49+G10+G13+G16+G20+G25+G30+G34+G37+G41+G44+G51)</f>
        <v>55109103270</v>
      </c>
      <c r="D8" s="19">
        <f>SUM(D10+D18+D23+D26+D29+D35+D38+D32+D41+D44+D49+H10+H13+H16+H20+H25+H30+H34+H37+H41+H44+H51)</f>
        <v>114357270</v>
      </c>
      <c r="E8" s="16"/>
      <c r="F8" s="17"/>
      <c r="G8" s="17"/>
      <c r="H8" s="17"/>
    </row>
    <row r="9" spans="1:8" ht="17.100000000000001" customHeight="1">
      <c r="A9" s="18"/>
      <c r="B9" s="20"/>
      <c r="C9" s="20"/>
      <c r="D9" s="20"/>
      <c r="E9" s="16"/>
      <c r="F9" s="17"/>
      <c r="G9" s="17"/>
      <c r="H9" s="17"/>
    </row>
    <row r="10" spans="1:8" ht="17.100000000000001" customHeight="1">
      <c r="A10" s="18" t="s">
        <v>8</v>
      </c>
      <c r="B10" s="20">
        <f>SUM(B11:B16)</f>
        <v>18091772000</v>
      </c>
      <c r="C10" s="19">
        <f>SUM(C11:C16)</f>
        <v>18667759233</v>
      </c>
      <c r="D10" s="19">
        <f t="shared" ref="D10:D15" si="0">C10-B10</f>
        <v>575987233</v>
      </c>
      <c r="E10" s="21" t="s">
        <v>9</v>
      </c>
      <c r="F10" s="19">
        <f>F11</f>
        <v>13796000</v>
      </c>
      <c r="G10" s="19">
        <f>G11</f>
        <v>10292000</v>
      </c>
      <c r="H10" s="19">
        <f>H11</f>
        <v>-3504000</v>
      </c>
    </row>
    <row r="11" spans="1:8" ht="17.100000000000001" customHeight="1">
      <c r="A11" s="22" t="s">
        <v>10</v>
      </c>
      <c r="B11" s="23">
        <v>7949591000</v>
      </c>
      <c r="C11" s="23">
        <v>8285116847</v>
      </c>
      <c r="D11" s="23">
        <f t="shared" si="0"/>
        <v>335525847</v>
      </c>
      <c r="E11" s="22" t="s">
        <v>9</v>
      </c>
      <c r="F11" s="23">
        <v>13796000</v>
      </c>
      <c r="G11" s="23">
        <v>10292000</v>
      </c>
      <c r="H11" s="23">
        <f>G11-F11</f>
        <v>-3504000</v>
      </c>
    </row>
    <row r="12" spans="1:8" ht="17.100000000000001" customHeight="1">
      <c r="A12" s="22" t="s">
        <v>11</v>
      </c>
      <c r="B12" s="23">
        <v>7683985000</v>
      </c>
      <c r="C12" s="23">
        <v>7868688617</v>
      </c>
      <c r="D12" s="23">
        <f t="shared" si="0"/>
        <v>184703617</v>
      </c>
      <c r="E12" s="16"/>
      <c r="F12" s="17"/>
      <c r="G12" s="17"/>
      <c r="H12" s="17"/>
    </row>
    <row r="13" spans="1:8" ht="17.100000000000001" customHeight="1">
      <c r="A13" s="22" t="s">
        <v>12</v>
      </c>
      <c r="B13" s="23">
        <v>377585000</v>
      </c>
      <c r="C13" s="23">
        <v>388634806</v>
      </c>
      <c r="D13" s="23">
        <f t="shared" si="0"/>
        <v>11049806</v>
      </c>
      <c r="E13" s="24" t="s">
        <v>13</v>
      </c>
      <c r="F13" s="25">
        <f>F14</f>
        <v>365400000</v>
      </c>
      <c r="G13" s="19">
        <f>G14</f>
        <v>359880650</v>
      </c>
      <c r="H13" s="19">
        <f>G13-F13</f>
        <v>-5519350</v>
      </c>
    </row>
    <row r="14" spans="1:8" ht="17.100000000000001" customHeight="1">
      <c r="A14" s="22" t="s">
        <v>14</v>
      </c>
      <c r="B14" s="23">
        <v>816188000</v>
      </c>
      <c r="C14" s="23">
        <v>833664352</v>
      </c>
      <c r="D14" s="23">
        <f t="shared" si="0"/>
        <v>17476352</v>
      </c>
      <c r="E14" s="7" t="s">
        <v>15</v>
      </c>
      <c r="F14" s="26">
        <v>365400000</v>
      </c>
      <c r="G14" s="23">
        <v>359880650</v>
      </c>
      <c r="H14" s="23">
        <f t="shared" ref="H14:H52" si="1">G14-F14</f>
        <v>-5519350</v>
      </c>
    </row>
    <row r="15" spans="1:8" ht="17.100000000000001" customHeight="1">
      <c r="A15" s="22" t="s">
        <v>16</v>
      </c>
      <c r="B15" s="23">
        <v>2745000</v>
      </c>
      <c r="C15" s="23">
        <v>3261300</v>
      </c>
      <c r="D15" s="23">
        <f t="shared" si="0"/>
        <v>516300</v>
      </c>
      <c r="E15" s="17"/>
      <c r="F15" s="27"/>
      <c r="G15" s="28"/>
      <c r="H15" s="19"/>
    </row>
    <row r="16" spans="1:8" ht="17.100000000000001" customHeight="1">
      <c r="A16" s="22" t="s">
        <v>17</v>
      </c>
      <c r="B16" s="23">
        <v>1261678000</v>
      </c>
      <c r="C16" s="23">
        <v>1288393311</v>
      </c>
      <c r="D16" s="23">
        <f>C16-B16</f>
        <v>26715311</v>
      </c>
      <c r="E16" s="29" t="s">
        <v>18</v>
      </c>
      <c r="F16" s="30">
        <f>SUM(F17:F18)</f>
        <v>1090123000</v>
      </c>
      <c r="G16" s="19">
        <f>SUM(G17:G18)</f>
        <v>1095278083</v>
      </c>
      <c r="H16" s="19">
        <f t="shared" si="1"/>
        <v>5155083</v>
      </c>
    </row>
    <row r="17" spans="1:8" ht="17.100000000000001" customHeight="1">
      <c r="A17" s="31"/>
      <c r="B17" s="32"/>
      <c r="C17" s="32"/>
      <c r="D17" s="19"/>
      <c r="E17" s="7" t="s">
        <v>19</v>
      </c>
      <c r="F17" s="26">
        <v>785612000</v>
      </c>
      <c r="G17" s="23">
        <v>790560096</v>
      </c>
      <c r="H17" s="23">
        <f t="shared" si="1"/>
        <v>4948096</v>
      </c>
    </row>
    <row r="18" spans="1:8" ht="17.100000000000001" customHeight="1">
      <c r="A18" s="18" t="s">
        <v>20</v>
      </c>
      <c r="B18" s="19">
        <f>SUM(B19:B21)</f>
        <v>288010000</v>
      </c>
      <c r="C18" s="19">
        <f>SUM(C19:C21)</f>
        <v>294321000</v>
      </c>
      <c r="D18" s="19">
        <f>SUM(D19:D21)</f>
        <v>6311000</v>
      </c>
      <c r="E18" s="7" t="s">
        <v>21</v>
      </c>
      <c r="F18" s="26">
        <v>304511000</v>
      </c>
      <c r="G18" s="23">
        <v>304717987</v>
      </c>
      <c r="H18" s="23">
        <f t="shared" si="1"/>
        <v>206987</v>
      </c>
    </row>
    <row r="19" spans="1:8" ht="17.100000000000001" customHeight="1">
      <c r="A19" s="22" t="s">
        <v>22</v>
      </c>
      <c r="B19" s="23">
        <v>71000000</v>
      </c>
      <c r="C19" s="23">
        <v>69446000</v>
      </c>
      <c r="D19" s="23">
        <f>C19-B19</f>
        <v>-1554000</v>
      </c>
      <c r="E19" s="33"/>
      <c r="F19" s="34"/>
      <c r="G19" s="35"/>
      <c r="H19" s="19"/>
    </row>
    <row r="20" spans="1:8" ht="17.100000000000001" customHeight="1">
      <c r="A20" s="22" t="s">
        <v>23</v>
      </c>
      <c r="B20" s="23">
        <v>200000000</v>
      </c>
      <c r="C20" s="23">
        <v>207865000</v>
      </c>
      <c r="D20" s="23">
        <f>C20-B20</f>
        <v>7865000</v>
      </c>
      <c r="E20" s="24" t="s">
        <v>24</v>
      </c>
      <c r="F20" s="30">
        <f>SUM(F21:F23)</f>
        <v>9821011000</v>
      </c>
      <c r="G20" s="19">
        <f>SUM(G21:G23)</f>
        <v>9498063272</v>
      </c>
      <c r="H20" s="19">
        <f t="shared" si="1"/>
        <v>-322947728</v>
      </c>
    </row>
    <row r="21" spans="1:8" ht="17.100000000000001" customHeight="1">
      <c r="A21" s="36" t="s">
        <v>25</v>
      </c>
      <c r="B21" s="23">
        <v>17010000</v>
      </c>
      <c r="C21" s="23">
        <v>17010000</v>
      </c>
      <c r="D21" s="23" t="s">
        <v>26</v>
      </c>
      <c r="E21" s="37" t="s">
        <v>27</v>
      </c>
      <c r="F21" s="34">
        <v>5823048000</v>
      </c>
      <c r="G21" s="35">
        <v>5851154115</v>
      </c>
      <c r="H21" s="23">
        <f t="shared" si="1"/>
        <v>28106115</v>
      </c>
    </row>
    <row r="22" spans="1:8" ht="17.100000000000001" customHeight="1">
      <c r="A22" s="36"/>
      <c r="B22" s="38"/>
      <c r="C22" s="23"/>
      <c r="D22" s="23"/>
      <c r="E22" s="37" t="s">
        <v>28</v>
      </c>
      <c r="F22" s="39">
        <v>3973921000</v>
      </c>
      <c r="G22" s="40">
        <v>3620685549</v>
      </c>
      <c r="H22" s="23">
        <f t="shared" si="1"/>
        <v>-353235451</v>
      </c>
    </row>
    <row r="23" spans="1:8" ht="17.100000000000001" customHeight="1">
      <c r="A23" s="21" t="s">
        <v>29</v>
      </c>
      <c r="B23" s="19">
        <f>B24</f>
        <v>20000000</v>
      </c>
      <c r="C23" s="19">
        <f>C24</f>
        <v>9075000</v>
      </c>
      <c r="D23" s="19">
        <f>D24</f>
        <v>-10925000</v>
      </c>
      <c r="E23" s="37" t="s">
        <v>30</v>
      </c>
      <c r="F23" s="34">
        <v>24042000</v>
      </c>
      <c r="G23" s="35">
        <v>26223608</v>
      </c>
      <c r="H23" s="23">
        <f t="shared" si="1"/>
        <v>2181608</v>
      </c>
    </row>
    <row r="24" spans="1:8" ht="17.100000000000001" customHeight="1">
      <c r="A24" s="22" t="s">
        <v>29</v>
      </c>
      <c r="B24" s="23">
        <v>20000000</v>
      </c>
      <c r="C24" s="23">
        <v>9075000</v>
      </c>
      <c r="D24" s="23">
        <f>C24-B24</f>
        <v>-10925000</v>
      </c>
      <c r="E24" s="33"/>
      <c r="F24" s="34"/>
      <c r="G24" s="35"/>
      <c r="H24" s="19"/>
    </row>
    <row r="25" spans="1:8" ht="17.100000000000001" customHeight="1">
      <c r="A25" s="14"/>
      <c r="B25" s="41"/>
      <c r="C25" s="23"/>
      <c r="D25" s="19"/>
      <c r="E25" s="24" t="s">
        <v>31</v>
      </c>
      <c r="F25" s="30">
        <f>SUM(F26:F28)</f>
        <v>3360685000</v>
      </c>
      <c r="G25" s="19">
        <f>SUM(G26:G28)</f>
        <v>3225828085</v>
      </c>
      <c r="H25" s="19">
        <f t="shared" si="1"/>
        <v>-134856915</v>
      </c>
    </row>
    <row r="26" spans="1:8" ht="17.100000000000001" customHeight="1">
      <c r="A26" s="21" t="s">
        <v>32</v>
      </c>
      <c r="B26" s="19">
        <f>B27</f>
        <v>51000000</v>
      </c>
      <c r="C26" s="19">
        <f>C27</f>
        <v>90573000</v>
      </c>
      <c r="D26" s="19">
        <f>D27</f>
        <v>39573000</v>
      </c>
      <c r="E26" s="37" t="s">
        <v>33</v>
      </c>
      <c r="F26" s="34">
        <v>2170273000</v>
      </c>
      <c r="G26" s="35">
        <v>2139932863</v>
      </c>
      <c r="H26" s="23">
        <f t="shared" si="1"/>
        <v>-30340137</v>
      </c>
    </row>
    <row r="27" spans="1:8" ht="17.100000000000001" customHeight="1">
      <c r="A27" s="22" t="s">
        <v>32</v>
      </c>
      <c r="B27" s="23">
        <v>51000000</v>
      </c>
      <c r="C27" s="23">
        <v>90573000</v>
      </c>
      <c r="D27" s="23">
        <f>C27-B27</f>
        <v>39573000</v>
      </c>
      <c r="E27" s="37" t="s">
        <v>34</v>
      </c>
      <c r="F27" s="34">
        <v>903555000</v>
      </c>
      <c r="G27" s="35">
        <v>799426548</v>
      </c>
      <c r="H27" s="23">
        <f t="shared" si="1"/>
        <v>-104128452</v>
      </c>
    </row>
    <row r="28" spans="1:8" ht="17.100000000000001" customHeight="1">
      <c r="A28" s="14"/>
      <c r="B28" s="23"/>
      <c r="C28" s="23"/>
      <c r="D28" s="19"/>
      <c r="E28" s="37" t="s">
        <v>30</v>
      </c>
      <c r="F28" s="34">
        <v>286857000</v>
      </c>
      <c r="G28" s="35">
        <v>286468674</v>
      </c>
      <c r="H28" s="23">
        <f t="shared" si="1"/>
        <v>-388326</v>
      </c>
    </row>
    <row r="29" spans="1:8" ht="17.100000000000001" customHeight="1">
      <c r="A29" s="21" t="s">
        <v>35</v>
      </c>
      <c r="B29" s="19">
        <f>B30</f>
        <v>60000000</v>
      </c>
      <c r="C29" s="19">
        <f>C30</f>
        <v>71670000</v>
      </c>
      <c r="D29" s="19">
        <f>D30</f>
        <v>11670000</v>
      </c>
      <c r="E29" s="33"/>
      <c r="F29" s="34"/>
      <c r="G29" s="35"/>
      <c r="H29" s="19"/>
    </row>
    <row r="30" spans="1:8" ht="17.100000000000001" customHeight="1">
      <c r="A30" s="22" t="s">
        <v>35</v>
      </c>
      <c r="B30" s="23">
        <v>60000000</v>
      </c>
      <c r="C30" s="23">
        <v>71670000</v>
      </c>
      <c r="D30" s="23">
        <f>C30-B30</f>
        <v>11670000</v>
      </c>
      <c r="E30" s="42" t="s">
        <v>36</v>
      </c>
      <c r="F30" s="30">
        <f>SUM(F31:F32)</f>
        <v>168042000</v>
      </c>
      <c r="G30" s="19">
        <f>SUM(G31:G32)</f>
        <v>193448344</v>
      </c>
      <c r="H30" s="19">
        <f t="shared" si="1"/>
        <v>25406344</v>
      </c>
    </row>
    <row r="31" spans="1:8" ht="17.100000000000001" customHeight="1">
      <c r="A31" s="14"/>
      <c r="B31" s="23"/>
      <c r="C31" s="23"/>
      <c r="D31" s="19"/>
      <c r="E31" s="37" t="s">
        <v>37</v>
      </c>
      <c r="F31" s="34">
        <v>25906000</v>
      </c>
      <c r="G31" s="35">
        <v>27175910</v>
      </c>
      <c r="H31" s="23">
        <f t="shared" si="1"/>
        <v>1269910</v>
      </c>
    </row>
    <row r="32" spans="1:8" ht="17.100000000000001" customHeight="1">
      <c r="A32" s="21" t="s">
        <v>38</v>
      </c>
      <c r="B32" s="19">
        <f>B33</f>
        <v>206000000</v>
      </c>
      <c r="C32" s="19">
        <f>C33</f>
        <v>336437000</v>
      </c>
      <c r="D32" s="19">
        <f>D33</f>
        <v>130437000</v>
      </c>
      <c r="E32" s="37" t="s">
        <v>39</v>
      </c>
      <c r="F32" s="34">
        <v>142136000</v>
      </c>
      <c r="G32" s="35">
        <v>166272434</v>
      </c>
      <c r="H32" s="23">
        <f t="shared" si="1"/>
        <v>24136434</v>
      </c>
    </row>
    <row r="33" spans="1:8" ht="17.100000000000001" customHeight="1">
      <c r="A33" s="22" t="s">
        <v>40</v>
      </c>
      <c r="B33" s="23">
        <v>206000000</v>
      </c>
      <c r="C33" s="23">
        <v>336437000</v>
      </c>
      <c r="D33" s="23">
        <f>C33-B33</f>
        <v>130437000</v>
      </c>
      <c r="E33" s="33"/>
      <c r="F33" s="34"/>
      <c r="G33" s="35"/>
      <c r="H33" s="19"/>
    </row>
    <row r="34" spans="1:8" ht="17.100000000000001" customHeight="1">
      <c r="A34" s="43"/>
      <c r="B34" s="41"/>
      <c r="C34" s="23"/>
      <c r="D34" s="19"/>
      <c r="E34" s="42" t="s">
        <v>41</v>
      </c>
      <c r="F34" s="30">
        <f>F35</f>
        <v>1006595000</v>
      </c>
      <c r="G34" s="19">
        <f>G35</f>
        <v>929878135</v>
      </c>
      <c r="H34" s="19">
        <f t="shared" si="1"/>
        <v>-76716865</v>
      </c>
    </row>
    <row r="35" spans="1:8" ht="17.100000000000001" customHeight="1">
      <c r="A35" s="21" t="s">
        <v>42</v>
      </c>
      <c r="B35" s="19">
        <f>B36</f>
        <v>2137000000</v>
      </c>
      <c r="C35" s="19">
        <f>C36</f>
        <v>2698798000</v>
      </c>
      <c r="D35" s="19">
        <f>D36</f>
        <v>561798000</v>
      </c>
      <c r="E35" s="37" t="s">
        <v>41</v>
      </c>
      <c r="F35" s="34">
        <v>1006595000</v>
      </c>
      <c r="G35" s="35">
        <v>929878135</v>
      </c>
      <c r="H35" s="23">
        <f t="shared" si="1"/>
        <v>-76716865</v>
      </c>
    </row>
    <row r="36" spans="1:8" ht="17.100000000000001" customHeight="1">
      <c r="A36" s="22" t="s">
        <v>42</v>
      </c>
      <c r="B36" s="23">
        <v>2137000000</v>
      </c>
      <c r="C36" s="23">
        <v>2698798000</v>
      </c>
      <c r="D36" s="23">
        <f>C36-B36</f>
        <v>561798000</v>
      </c>
      <c r="E36" s="33"/>
      <c r="F36" s="44"/>
      <c r="G36" s="35"/>
      <c r="H36" s="19"/>
    </row>
    <row r="37" spans="1:8" ht="17.100000000000001" customHeight="1">
      <c r="A37" s="43"/>
      <c r="B37" s="41"/>
      <c r="C37" s="23"/>
      <c r="D37" s="19"/>
      <c r="E37" s="24" t="s">
        <v>43</v>
      </c>
      <c r="F37" s="25">
        <f>SUM(F38:F39)</f>
        <v>1665698000</v>
      </c>
      <c r="G37" s="19">
        <f>SUM(G38:G39)</f>
        <v>1352346063</v>
      </c>
      <c r="H37" s="19">
        <f t="shared" si="1"/>
        <v>-313351937</v>
      </c>
    </row>
    <row r="38" spans="1:8" ht="17.100000000000001" customHeight="1">
      <c r="A38" s="45" t="s">
        <v>44</v>
      </c>
      <c r="B38" s="19">
        <f>B39</f>
        <v>6000000</v>
      </c>
      <c r="C38" s="19">
        <f>C39</f>
        <v>9151834</v>
      </c>
      <c r="D38" s="19">
        <f>D39</f>
        <v>3151834</v>
      </c>
      <c r="E38" s="37" t="s">
        <v>45</v>
      </c>
      <c r="F38" s="34">
        <v>43038000</v>
      </c>
      <c r="G38" s="35">
        <v>42439005</v>
      </c>
      <c r="H38" s="23">
        <f t="shared" si="1"/>
        <v>-598995</v>
      </c>
    </row>
    <row r="39" spans="1:8" ht="17.100000000000001" customHeight="1">
      <c r="A39" s="22" t="s">
        <v>44</v>
      </c>
      <c r="B39" s="23">
        <v>6000000</v>
      </c>
      <c r="C39" s="23">
        <v>9151834</v>
      </c>
      <c r="D39" s="23">
        <f>C39-B39</f>
        <v>3151834</v>
      </c>
      <c r="E39" s="37" t="s">
        <v>46</v>
      </c>
      <c r="F39" s="34">
        <v>1622660000</v>
      </c>
      <c r="G39" s="35">
        <v>1309907058</v>
      </c>
      <c r="H39" s="23">
        <f t="shared" si="1"/>
        <v>-312752942</v>
      </c>
    </row>
    <row r="40" spans="1:8" ht="17.100000000000001" customHeight="1">
      <c r="A40" s="14"/>
      <c r="B40" s="1"/>
      <c r="C40" s="23"/>
      <c r="D40" s="19"/>
      <c r="E40" s="37"/>
      <c r="F40" s="34"/>
      <c r="G40" s="35"/>
      <c r="H40" s="19"/>
    </row>
    <row r="41" spans="1:8" ht="17.100000000000001" customHeight="1">
      <c r="A41" s="21" t="s">
        <v>47</v>
      </c>
      <c r="B41" s="19">
        <f>B42</f>
        <v>34000000</v>
      </c>
      <c r="C41" s="19">
        <f>C42</f>
        <v>44976000</v>
      </c>
      <c r="D41" s="19">
        <f>D42</f>
        <v>10976000</v>
      </c>
      <c r="E41" s="42" t="s">
        <v>48</v>
      </c>
      <c r="F41" s="30">
        <f>F42</f>
        <v>2363528000</v>
      </c>
      <c r="G41" s="19">
        <f>G42</f>
        <v>2363528325</v>
      </c>
      <c r="H41" s="19">
        <f t="shared" si="1"/>
        <v>325</v>
      </c>
    </row>
    <row r="42" spans="1:8" ht="17.100000000000001" customHeight="1">
      <c r="A42" s="22" t="s">
        <v>49</v>
      </c>
      <c r="B42" s="23">
        <v>34000000</v>
      </c>
      <c r="C42" s="23">
        <v>44976000</v>
      </c>
      <c r="D42" s="23">
        <f>C42-B42</f>
        <v>10976000</v>
      </c>
      <c r="E42" s="37" t="s">
        <v>48</v>
      </c>
      <c r="F42" s="34">
        <v>2363528000</v>
      </c>
      <c r="G42" s="35">
        <v>2363528325</v>
      </c>
      <c r="H42" s="23">
        <f t="shared" si="1"/>
        <v>325</v>
      </c>
    </row>
    <row r="43" spans="1:8" ht="17.100000000000001" customHeight="1">
      <c r="A43" s="14"/>
      <c r="B43" s="23"/>
      <c r="C43" s="23"/>
      <c r="D43" s="19"/>
      <c r="E43" s="37"/>
      <c r="F43" s="26"/>
      <c r="G43" s="23"/>
      <c r="H43" s="19"/>
    </row>
    <row r="44" spans="1:8" ht="17.100000000000001" customHeight="1">
      <c r="A44" s="21" t="s">
        <v>50</v>
      </c>
      <c r="B44" s="19">
        <f>SUM(B45:B46)</f>
        <v>132191000</v>
      </c>
      <c r="C44" s="19">
        <f>SUM(C45:C46)</f>
        <v>134475000</v>
      </c>
      <c r="D44" s="19">
        <f>SUM(D45:D46)</f>
        <v>2284000</v>
      </c>
      <c r="E44" s="24" t="s">
        <v>51</v>
      </c>
      <c r="F44" s="30">
        <f>SUM(F45:F49)</f>
        <v>1598237000</v>
      </c>
      <c r="G44" s="19">
        <f>SUM(G45:G49)</f>
        <v>1571732246</v>
      </c>
      <c r="H44" s="19">
        <f t="shared" si="1"/>
        <v>-26504754</v>
      </c>
    </row>
    <row r="45" spans="1:8" ht="17.100000000000001" customHeight="1">
      <c r="A45" s="22" t="s">
        <v>50</v>
      </c>
      <c r="B45" s="23">
        <v>131191000</v>
      </c>
      <c r="C45" s="23">
        <v>131191000</v>
      </c>
      <c r="D45" s="23" t="s">
        <v>26</v>
      </c>
      <c r="E45" s="37" t="s">
        <v>52</v>
      </c>
      <c r="F45" s="34">
        <v>4000000</v>
      </c>
      <c r="G45" s="35">
        <v>9912436</v>
      </c>
      <c r="H45" s="23">
        <f t="shared" si="1"/>
        <v>5912436</v>
      </c>
    </row>
    <row r="46" spans="1:8" ht="17.100000000000001" customHeight="1">
      <c r="A46" s="46" t="s">
        <v>53</v>
      </c>
      <c r="B46" s="47">
        <v>1000000</v>
      </c>
      <c r="C46" s="48">
        <v>3284000</v>
      </c>
      <c r="D46" s="48">
        <f>C46-B46</f>
        <v>2284000</v>
      </c>
      <c r="E46" s="37" t="s">
        <v>54</v>
      </c>
      <c r="F46" s="34">
        <v>1000</v>
      </c>
      <c r="G46" s="35">
        <v>103917</v>
      </c>
      <c r="H46" s="23">
        <f t="shared" si="1"/>
        <v>102917</v>
      </c>
    </row>
    <row r="47" spans="1:8" ht="17.100000000000001" customHeight="1">
      <c r="A47" s="46" t="s">
        <v>55</v>
      </c>
      <c r="B47" s="47"/>
      <c r="C47" s="48"/>
      <c r="D47" s="48"/>
      <c r="E47" s="37" t="s">
        <v>56</v>
      </c>
      <c r="F47" s="34">
        <v>14297000</v>
      </c>
      <c r="G47" s="35">
        <v>13659356</v>
      </c>
      <c r="H47" s="23">
        <f t="shared" si="1"/>
        <v>-637644</v>
      </c>
    </row>
    <row r="48" spans="1:8" ht="17.100000000000001" customHeight="1">
      <c r="A48" s="14"/>
      <c r="B48" s="41"/>
      <c r="C48" s="23"/>
      <c r="D48" s="19"/>
      <c r="E48" s="37" t="s">
        <v>57</v>
      </c>
      <c r="F48" s="34">
        <v>471958000</v>
      </c>
      <c r="G48" s="35">
        <v>430675345</v>
      </c>
      <c r="H48" s="23">
        <f t="shared" si="1"/>
        <v>-41282655</v>
      </c>
    </row>
    <row r="49" spans="1:8" ht="17.100000000000001" customHeight="1">
      <c r="A49" s="21" t="s">
        <v>58</v>
      </c>
      <c r="B49" s="19">
        <f>B50</f>
        <v>6004921000</v>
      </c>
      <c r="C49" s="19">
        <f>C50</f>
        <v>6253155000</v>
      </c>
      <c r="D49" s="19">
        <f>D50</f>
        <v>248234000</v>
      </c>
      <c r="E49" s="37" t="s">
        <v>59</v>
      </c>
      <c r="F49" s="34">
        <v>1107981000</v>
      </c>
      <c r="G49" s="35">
        <v>1117381192</v>
      </c>
      <c r="H49" s="23">
        <f t="shared" si="1"/>
        <v>9400192</v>
      </c>
    </row>
    <row r="50" spans="1:8" ht="17.100000000000001" customHeight="1">
      <c r="A50" s="22" t="s">
        <v>58</v>
      </c>
      <c r="B50" s="23">
        <v>6004921000</v>
      </c>
      <c r="C50" s="23">
        <v>6253155000</v>
      </c>
      <c r="D50" s="23">
        <f>C50-B50</f>
        <v>248234000</v>
      </c>
      <c r="E50" s="33"/>
      <c r="F50" s="34"/>
      <c r="G50" s="35"/>
      <c r="H50" s="19"/>
    </row>
    <row r="51" spans="1:8" ht="16.5" customHeight="1">
      <c r="A51" s="22"/>
      <c r="B51" s="37"/>
      <c r="C51" s="37"/>
      <c r="D51" s="37"/>
      <c r="E51" s="24" t="s">
        <v>60</v>
      </c>
      <c r="F51" s="30">
        <f>F52</f>
        <v>6510737000</v>
      </c>
      <c r="G51" s="19">
        <f>G52</f>
        <v>5898437000</v>
      </c>
      <c r="H51" s="19">
        <f t="shared" si="1"/>
        <v>-612300000</v>
      </c>
    </row>
    <row r="52" spans="1:8" ht="16.5" customHeight="1">
      <c r="A52" s="22"/>
      <c r="B52" s="37"/>
      <c r="C52" s="37"/>
      <c r="D52" s="37"/>
      <c r="E52" s="37" t="s">
        <v>60</v>
      </c>
      <c r="F52" s="34">
        <v>6510737000</v>
      </c>
      <c r="G52" s="35">
        <v>5898437000</v>
      </c>
      <c r="H52" s="23">
        <f t="shared" si="1"/>
        <v>-612300000</v>
      </c>
    </row>
    <row r="53" spans="1:8" ht="17.25" customHeight="1">
      <c r="A53" s="49"/>
      <c r="B53" s="5"/>
      <c r="C53" s="5"/>
      <c r="D53" s="5"/>
      <c r="E53" s="5"/>
      <c r="F53" s="50"/>
      <c r="G53" s="5"/>
      <c r="H53" s="5"/>
    </row>
    <row r="54" spans="1:8" ht="17.25" customHeight="1">
      <c r="A54" s="1" t="s">
        <v>61</v>
      </c>
      <c r="B54" s="1"/>
      <c r="C54" s="1"/>
      <c r="D54" s="1"/>
      <c r="E54" s="33"/>
      <c r="F54" s="33"/>
      <c r="G54" s="33"/>
      <c r="H54" s="33"/>
    </row>
    <row r="55" spans="1:8">
      <c r="A55" s="1"/>
      <c r="B55" s="1"/>
      <c r="C55" s="1"/>
      <c r="D55" s="1"/>
      <c r="E55" s="1"/>
      <c r="F55" s="1"/>
      <c r="G55" s="1"/>
      <c r="H55" s="1"/>
    </row>
    <row r="56" spans="1:8">
      <c r="A56" s="1"/>
      <c r="B56" s="1"/>
      <c r="C56" s="1"/>
      <c r="D56" s="1"/>
      <c r="E56" s="1"/>
    </row>
    <row r="57" spans="1:8">
      <c r="A57" s="1"/>
      <c r="B57" s="1"/>
      <c r="C57" s="1"/>
      <c r="D57" s="1"/>
    </row>
  </sheetData>
  <mergeCells count="13">
    <mergeCell ref="B46:B47"/>
    <mergeCell ref="C46:C47"/>
    <mergeCell ref="D46:D47"/>
    <mergeCell ref="A3:D3"/>
    <mergeCell ref="E3:H3"/>
    <mergeCell ref="A5:A6"/>
    <mergeCell ref="B5:B6"/>
    <mergeCell ref="C5:C6"/>
    <mergeCell ref="D5:D6"/>
    <mergeCell ref="E5:E6"/>
    <mergeCell ref="F5:F6"/>
    <mergeCell ref="G5:G6"/>
    <mergeCell ref="H5:H6"/>
  </mergeCells>
  <phoneticPr fontId="3"/>
  <pageMargins left="0.39370078740157483" right="0.39370078740157483" top="0.59055118110236227" bottom="0.39370078740157483" header="0.39370078740157483" footer="0.19685039370078741"/>
  <pageSetup paperSize="9" scale="9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19-189</vt:lpstr>
      <vt:lpstr>'19-189'!Print_Area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布施 七恵</dc:creator>
  <cp:lastModifiedBy>布施 七恵</cp:lastModifiedBy>
  <dcterms:created xsi:type="dcterms:W3CDTF">2024-04-17T07:57:13Z</dcterms:created>
  <dcterms:modified xsi:type="dcterms:W3CDTF">2024-04-17T07:57:22Z</dcterms:modified>
</cp:coreProperties>
</file>