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domain-p\hikone\企画課\000企画課\11各種市勢統計に関すること(統計庶務、統計書)\◆統計書\$◆R5統計書\HP用データ\"/>
    </mc:Choice>
  </mc:AlternateContent>
  <xr:revisionPtr revIDLastSave="0" documentId="8_{63C0CBED-2732-4AF1-A1C9-93A0BBD339B0}" xr6:coauthVersionLast="47" xr6:coauthVersionMax="47" xr10:uidLastSave="{00000000-0000-0000-0000-000000000000}"/>
  <bookViews>
    <workbookView xWindow="-120" yWindow="-120" windowWidth="29040" windowHeight="15840" xr2:uid="{A7A1B16B-3014-43C5-AA92-47334AFEB3ED}"/>
  </bookViews>
  <sheets>
    <sheet name="19-190" sheetId="1" r:id="rId1"/>
  </sheets>
  <definedNames>
    <definedName name="_xlnm.Print_Area" localSheetId="0">'19-190'!$A$1:$J$42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8" i="1" l="1"/>
  <c r="E37" i="1"/>
  <c r="E36" i="1"/>
  <c r="J35" i="1"/>
  <c r="C35" i="1"/>
  <c r="B35" i="1"/>
  <c r="E35" i="1" s="1"/>
  <c r="J34" i="1"/>
  <c r="G34" i="1"/>
  <c r="E33" i="1"/>
  <c r="J32" i="1"/>
  <c r="E32" i="1"/>
  <c r="C32" i="1"/>
  <c r="B32" i="1"/>
  <c r="H31" i="1"/>
  <c r="G31" i="1"/>
  <c r="J31" i="1" s="1"/>
  <c r="E30" i="1"/>
  <c r="J29" i="1"/>
  <c r="E29" i="1"/>
  <c r="J28" i="1"/>
  <c r="E28" i="1"/>
  <c r="J27" i="1"/>
  <c r="E27" i="1"/>
  <c r="J26" i="1"/>
  <c r="D26" i="1"/>
  <c r="C26" i="1"/>
  <c r="B26" i="1"/>
  <c r="E26" i="1" s="1"/>
  <c r="J25" i="1"/>
  <c r="J24" i="1"/>
  <c r="E24" i="1"/>
  <c r="I23" i="1"/>
  <c r="H23" i="1"/>
  <c r="G23" i="1"/>
  <c r="J23" i="1" s="1"/>
  <c r="E23" i="1"/>
  <c r="E22" i="1"/>
  <c r="J21" i="1"/>
  <c r="E21" i="1"/>
  <c r="D21" i="1"/>
  <c r="C21" i="1"/>
  <c r="B21" i="1"/>
  <c r="J20" i="1"/>
  <c r="I20" i="1"/>
  <c r="H20" i="1"/>
  <c r="G20" i="1"/>
  <c r="E19" i="1"/>
  <c r="J18" i="1"/>
  <c r="E18" i="1"/>
  <c r="J17" i="1"/>
  <c r="E17" i="1"/>
  <c r="J16" i="1"/>
  <c r="E16" i="1"/>
  <c r="J15" i="1"/>
  <c r="E15" i="1"/>
  <c r="J14" i="1"/>
  <c r="E14" i="1"/>
  <c r="I13" i="1"/>
  <c r="H13" i="1"/>
  <c r="G13" i="1"/>
  <c r="J13" i="1" s="1"/>
  <c r="D13" i="1"/>
  <c r="C13" i="1"/>
  <c r="B13" i="1"/>
  <c r="E13" i="1" s="1"/>
  <c r="J11" i="1"/>
  <c r="E11" i="1"/>
  <c r="J10" i="1"/>
  <c r="I10" i="1"/>
  <c r="H10" i="1"/>
  <c r="G10" i="1"/>
  <c r="C10" i="1"/>
  <c r="E10" i="1" s="1"/>
  <c r="B10" i="1"/>
  <c r="D8" i="1"/>
  <c r="C8" i="1"/>
  <c r="E8" i="1" l="1"/>
  <c r="B8" i="1"/>
</calcChain>
</file>

<file path=xl/sharedStrings.xml><?xml version="1.0" encoding="utf-8"?>
<sst xmlns="http://schemas.openxmlformats.org/spreadsheetml/2006/main" count="90" uniqueCount="51">
  <si>
    <t>190.令和４年度一般会計歳出予算および決算</t>
    <rPh sb="7" eb="8">
      <t>ネン</t>
    </rPh>
    <phoneticPr fontId="5"/>
  </si>
  <si>
    <t>（単位：円）</t>
  </si>
  <si>
    <t>区分</t>
  </si>
  <si>
    <t>予算現額</t>
    <rPh sb="0" eb="2">
      <t>ヨサン</t>
    </rPh>
    <rPh sb="2" eb="3">
      <t>ゲン</t>
    </rPh>
    <rPh sb="3" eb="4">
      <t>ガク</t>
    </rPh>
    <phoneticPr fontId="5"/>
  </si>
  <si>
    <t>支出済額</t>
    <rPh sb="0" eb="2">
      <t>シシュツ</t>
    </rPh>
    <rPh sb="2" eb="3">
      <t>スミ</t>
    </rPh>
    <rPh sb="3" eb="4">
      <t>ガク</t>
    </rPh>
    <phoneticPr fontId="5"/>
  </si>
  <si>
    <t>翌年度繰越額</t>
    <rPh sb="0" eb="2">
      <t>ヨクネン</t>
    </rPh>
    <rPh sb="2" eb="3">
      <t>ド</t>
    </rPh>
    <rPh sb="3" eb="5">
      <t>クリコシ</t>
    </rPh>
    <rPh sb="5" eb="6">
      <t>ガク</t>
    </rPh>
    <phoneticPr fontId="5"/>
  </si>
  <si>
    <t>不用額</t>
    <rPh sb="0" eb="2">
      <t>フヨウ</t>
    </rPh>
    <rPh sb="2" eb="3">
      <t>ガク</t>
    </rPh>
    <phoneticPr fontId="5"/>
  </si>
  <si>
    <t>歳出合計</t>
  </si>
  <si>
    <t>議会費</t>
  </si>
  <si>
    <t>-</t>
    <phoneticPr fontId="6"/>
  </si>
  <si>
    <t>商工費</t>
  </si>
  <si>
    <t>総務費</t>
  </si>
  <si>
    <t>土木費</t>
    <rPh sb="0" eb="2">
      <t>ドボク</t>
    </rPh>
    <rPh sb="2" eb="3">
      <t>ヒ</t>
    </rPh>
    <phoneticPr fontId="7"/>
  </si>
  <si>
    <t>総務管理費</t>
  </si>
  <si>
    <t>土木管理費</t>
    <rPh sb="0" eb="2">
      <t>ドボク</t>
    </rPh>
    <rPh sb="2" eb="5">
      <t>カンリヒ</t>
    </rPh>
    <phoneticPr fontId="7"/>
  </si>
  <si>
    <t>徴税費</t>
  </si>
  <si>
    <t>道路橋りょう費</t>
    <rPh sb="0" eb="2">
      <t>ドウロ</t>
    </rPh>
    <rPh sb="2" eb="3">
      <t>キョウ</t>
    </rPh>
    <rPh sb="6" eb="7">
      <t>ヒ</t>
    </rPh>
    <phoneticPr fontId="7"/>
  </si>
  <si>
    <t>戸籍住民基本台帳費</t>
  </si>
  <si>
    <t>河川費</t>
    <rPh sb="0" eb="2">
      <t>カセン</t>
    </rPh>
    <rPh sb="2" eb="3">
      <t>ヒ</t>
    </rPh>
    <phoneticPr fontId="7"/>
  </si>
  <si>
    <t>選挙費</t>
  </si>
  <si>
    <t>都市計画費</t>
    <rPh sb="0" eb="2">
      <t>トシ</t>
    </rPh>
    <rPh sb="2" eb="4">
      <t>ケイカク</t>
    </rPh>
    <rPh sb="4" eb="5">
      <t>ヒ</t>
    </rPh>
    <phoneticPr fontId="7"/>
  </si>
  <si>
    <t>統計調査費</t>
  </si>
  <si>
    <t>住宅費</t>
    <rPh sb="0" eb="3">
      <t>ジュウタクヒ</t>
    </rPh>
    <phoneticPr fontId="7"/>
  </si>
  <si>
    <t>監査委員費</t>
  </si>
  <si>
    <t>消防費</t>
    <rPh sb="0" eb="2">
      <t>ショウボウ</t>
    </rPh>
    <rPh sb="2" eb="3">
      <t>ヒ</t>
    </rPh>
    <phoneticPr fontId="7"/>
  </si>
  <si>
    <t>民生費</t>
  </si>
  <si>
    <t>社会福祉費</t>
  </si>
  <si>
    <t>児童福祉費</t>
  </si>
  <si>
    <t>教育費</t>
    <rPh sb="0" eb="3">
      <t>キョウイクヒ</t>
    </rPh>
    <phoneticPr fontId="7"/>
  </si>
  <si>
    <t>生活保護費</t>
  </si>
  <si>
    <t>教育総務費</t>
    <rPh sb="0" eb="2">
      <t>キョウイク</t>
    </rPh>
    <rPh sb="2" eb="5">
      <t>ソウムヒ</t>
    </rPh>
    <phoneticPr fontId="7"/>
  </si>
  <si>
    <t>小学校費</t>
    <rPh sb="0" eb="3">
      <t>ショウガッコウ</t>
    </rPh>
    <rPh sb="3" eb="4">
      <t>ヒ</t>
    </rPh>
    <phoneticPr fontId="7"/>
  </si>
  <si>
    <t>衛生費</t>
  </si>
  <si>
    <t>中学校費</t>
    <rPh sb="0" eb="3">
      <t>チュウガッコウ</t>
    </rPh>
    <rPh sb="3" eb="4">
      <t>ヒ</t>
    </rPh>
    <phoneticPr fontId="7"/>
  </si>
  <si>
    <t>保健衛生費</t>
  </si>
  <si>
    <t>幼稚園費</t>
    <rPh sb="0" eb="3">
      <t>ヨウチエン</t>
    </rPh>
    <rPh sb="3" eb="4">
      <t>ヒ</t>
    </rPh>
    <phoneticPr fontId="7"/>
  </si>
  <si>
    <t>清掃費</t>
  </si>
  <si>
    <t>社会教育費</t>
    <rPh sb="0" eb="2">
      <t>シャカイ</t>
    </rPh>
    <rPh sb="2" eb="5">
      <t>キョウイクヒ</t>
    </rPh>
    <phoneticPr fontId="7"/>
  </si>
  <si>
    <t>上水道費</t>
  </si>
  <si>
    <t>保健体育費</t>
    <rPh sb="0" eb="2">
      <t>ホケン</t>
    </rPh>
    <rPh sb="2" eb="4">
      <t>タイイク</t>
    </rPh>
    <rPh sb="4" eb="5">
      <t>ヒ</t>
    </rPh>
    <phoneticPr fontId="7"/>
  </si>
  <si>
    <t>病院費</t>
  </si>
  <si>
    <t>公債費</t>
    <rPh sb="0" eb="1">
      <t>コウ</t>
    </rPh>
    <rPh sb="1" eb="2">
      <t>サイ</t>
    </rPh>
    <rPh sb="2" eb="3">
      <t>ヒ</t>
    </rPh>
    <phoneticPr fontId="7"/>
  </si>
  <si>
    <t>労働費</t>
  </si>
  <si>
    <t>公債費</t>
    <rPh sb="0" eb="3">
      <t>コウサイヒ</t>
    </rPh>
    <phoneticPr fontId="7"/>
  </si>
  <si>
    <t>労働諸費</t>
  </si>
  <si>
    <t>予備費</t>
    <rPh sb="0" eb="3">
      <t>ヨビヒ</t>
    </rPh>
    <phoneticPr fontId="7"/>
  </si>
  <si>
    <t>農林水産業費</t>
  </si>
  <si>
    <t>農業費</t>
  </si>
  <si>
    <t>林業費</t>
  </si>
  <si>
    <t>水産業費</t>
  </si>
  <si>
    <t>資料：『彦根市各会計歳入歳出決算書』財政課</t>
    <rPh sb="4" eb="7">
      <t>ヒコネシ</t>
    </rPh>
    <rPh sb="7" eb="10">
      <t>カクカイケイ</t>
    </rPh>
    <rPh sb="10" eb="12">
      <t>サイニュウ</t>
    </rPh>
    <rPh sb="12" eb="14">
      <t>サイシュツ</t>
    </rPh>
    <rPh sb="14" eb="16">
      <t>ケッサン</t>
    </rPh>
    <rPh sb="16" eb="17">
      <t>ショ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</si>
</sst>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 &quot;#,##0"/>
  </numFmts>
  <fonts count="9">
    <font>
      <sz val="14"/>
      <name val="ＭＳ 明朝"/>
      <family val="1"/>
      <charset val="128"/>
    </font>
    <font>
      <sz val="11"/>
      <name val="明朝"/>
      <family val="1"/>
      <charset val="128"/>
    </font>
    <font>
      <sz val="12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2"/>
      <name val="ＭＳ ゴシック"/>
      <family val="3"/>
      <charset val="128"/>
    </font>
    <font>
      <sz val="7"/>
      <name val="ＭＳ Ｐ明朝"/>
      <family val="1"/>
      <charset val="128"/>
    </font>
    <font>
      <sz val="7"/>
      <name val="ＭＳ 明朝"/>
      <family val="1"/>
      <charset val="128"/>
    </font>
    <font>
      <sz val="6"/>
      <name val="ＭＳ Ｐゴシック"/>
      <family val="3"/>
      <charset val="128"/>
    </font>
    <font>
      <sz val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35">
    <xf numFmtId="0" fontId="0" fillId="0" borderId="0" xfId="0"/>
    <xf numFmtId="176" fontId="2" fillId="0" borderId="0" xfId="1" applyNumberFormat="1" applyFont="1" applyAlignment="1">
      <alignment vertical="center"/>
    </xf>
    <xf numFmtId="0" fontId="2" fillId="0" borderId="0" xfId="0" applyFont="1"/>
    <xf numFmtId="176" fontId="4" fillId="0" borderId="0" xfId="1" applyNumberFormat="1" applyFont="1" applyAlignment="1">
      <alignment horizontal="center" vertical="center"/>
    </xf>
    <xf numFmtId="176" fontId="2" fillId="0" borderId="1" xfId="1" applyNumberFormat="1" applyFont="1" applyBorder="1" applyAlignment="1">
      <alignment vertical="center"/>
    </xf>
    <xf numFmtId="176" fontId="2" fillId="0" borderId="1" xfId="1" applyNumberFormat="1" applyFont="1" applyBorder="1" applyAlignment="1">
      <alignment horizontal="right" vertical="center"/>
    </xf>
    <xf numFmtId="176" fontId="2" fillId="0" borderId="2" xfId="1" applyNumberFormat="1" applyFont="1" applyBorder="1" applyAlignment="1">
      <alignment horizontal="center" vertical="center"/>
    </xf>
    <xf numFmtId="176" fontId="2" fillId="0" borderId="3" xfId="1" applyNumberFormat="1" applyFont="1" applyBorder="1" applyAlignment="1">
      <alignment horizontal="center" vertical="center"/>
    </xf>
    <xf numFmtId="176" fontId="2" fillId="0" borderId="4" xfId="1" applyNumberFormat="1" applyFont="1" applyBorder="1" applyAlignment="1">
      <alignment horizontal="center" vertical="center"/>
    </xf>
    <xf numFmtId="176" fontId="2" fillId="0" borderId="5" xfId="1" applyNumberFormat="1" applyFont="1" applyBorder="1" applyAlignment="1">
      <alignment horizontal="center" vertical="center"/>
    </xf>
    <xf numFmtId="176" fontId="2" fillId="0" borderId="6" xfId="1" applyNumberFormat="1" applyFont="1" applyBorder="1" applyAlignment="1">
      <alignment horizontal="center" vertical="center"/>
    </xf>
    <xf numFmtId="176" fontId="2" fillId="0" borderId="7" xfId="1" applyNumberFormat="1" applyFont="1" applyBorder="1" applyAlignment="1">
      <alignment horizontal="center" vertical="center"/>
    </xf>
    <xf numFmtId="176" fontId="2" fillId="0" borderId="2" xfId="1" applyNumberFormat="1" applyFont="1" applyBorder="1" applyAlignment="1">
      <alignment horizontal="center" vertical="center"/>
    </xf>
    <xf numFmtId="176" fontId="2" fillId="0" borderId="8" xfId="1" applyNumberFormat="1" applyFont="1" applyBorder="1" applyAlignment="1">
      <alignment horizontal="center" vertical="center"/>
    </xf>
    <xf numFmtId="176" fontId="2" fillId="0" borderId="9" xfId="1" applyNumberFormat="1" applyFont="1" applyBorder="1" applyAlignment="1">
      <alignment vertical="center"/>
    </xf>
    <xf numFmtId="176" fontId="2" fillId="0" borderId="0" xfId="1" applyNumberFormat="1" applyFont="1" applyBorder="1" applyAlignment="1">
      <alignment horizontal="right" vertical="center"/>
    </xf>
    <xf numFmtId="176" fontId="2" fillId="0" borderId="0" xfId="1" applyNumberFormat="1" applyFont="1" applyFill="1" applyBorder="1" applyAlignment="1">
      <alignment horizontal="right" vertical="center"/>
    </xf>
    <xf numFmtId="176" fontId="4" fillId="0" borderId="9" xfId="1" applyNumberFormat="1" applyFont="1" applyBorder="1" applyAlignment="1">
      <alignment vertical="center"/>
    </xf>
    <xf numFmtId="176" fontId="4" fillId="0" borderId="0" xfId="1" applyNumberFormat="1" applyFont="1" applyBorder="1" applyAlignment="1">
      <alignment horizontal="right" vertical="center"/>
    </xf>
    <xf numFmtId="176" fontId="4" fillId="0" borderId="0" xfId="1" applyNumberFormat="1" applyFont="1" applyFill="1" applyBorder="1" applyAlignment="1">
      <alignment horizontal="right" vertical="center"/>
    </xf>
    <xf numFmtId="176" fontId="2" fillId="0" borderId="9" xfId="1" applyNumberFormat="1" applyFont="1" applyFill="1" applyBorder="1"/>
    <xf numFmtId="176" fontId="2" fillId="0" borderId="0" xfId="1" applyNumberFormat="1" applyFont="1" applyFill="1"/>
    <xf numFmtId="176" fontId="2" fillId="0" borderId="9" xfId="1" applyNumberFormat="1" applyFont="1" applyBorder="1" applyAlignment="1">
      <alignment horizontal="right" vertical="center"/>
    </xf>
    <xf numFmtId="176" fontId="4" fillId="0" borderId="9" xfId="1" applyNumberFormat="1" applyFont="1" applyFill="1" applyBorder="1" applyAlignment="1">
      <alignment vertical="center"/>
    </xf>
    <xf numFmtId="176" fontId="2" fillId="0" borderId="9" xfId="1" applyNumberFormat="1" applyFont="1" applyFill="1" applyBorder="1" applyAlignment="1">
      <alignment horizontal="right" vertical="center"/>
    </xf>
    <xf numFmtId="176" fontId="2" fillId="0" borderId="9" xfId="1" applyNumberFormat="1" applyFont="1" applyFill="1" applyBorder="1" applyAlignment="1">
      <alignment vertical="center"/>
    </xf>
    <xf numFmtId="176" fontId="2" fillId="0" borderId="0" xfId="1" applyNumberFormat="1" applyFont="1" applyFill="1" applyBorder="1" applyAlignment="1">
      <alignment vertical="center"/>
    </xf>
    <xf numFmtId="176" fontId="2" fillId="0" borderId="0" xfId="1" applyNumberFormat="1" applyFont="1" applyFill="1" applyAlignment="1">
      <alignment vertical="center"/>
    </xf>
    <xf numFmtId="176" fontId="2" fillId="0" borderId="0" xfId="1" applyNumberFormat="1" applyFont="1" applyFill="1" applyAlignment="1">
      <alignment horizontal="right" vertical="center"/>
    </xf>
    <xf numFmtId="176" fontId="2" fillId="0" borderId="5" xfId="1" applyNumberFormat="1" applyFont="1" applyBorder="1" applyAlignment="1">
      <alignment vertical="center"/>
    </xf>
    <xf numFmtId="176" fontId="2" fillId="0" borderId="1" xfId="1" applyNumberFormat="1" applyFont="1" applyFill="1" applyBorder="1" applyAlignment="1">
      <alignment vertical="center"/>
    </xf>
    <xf numFmtId="176" fontId="8" fillId="0" borderId="5" xfId="1" applyNumberFormat="1" applyFont="1" applyFill="1" applyBorder="1" applyAlignment="1">
      <alignment vertical="center"/>
    </xf>
    <xf numFmtId="176" fontId="2" fillId="0" borderId="10" xfId="1" applyNumberFormat="1" applyFont="1" applyFill="1" applyBorder="1" applyAlignment="1">
      <alignment vertical="center"/>
    </xf>
    <xf numFmtId="176" fontId="2" fillId="0" borderId="8" xfId="1" applyNumberFormat="1" applyFont="1" applyFill="1" applyBorder="1" applyAlignment="1">
      <alignment vertical="center"/>
    </xf>
    <xf numFmtId="176" fontId="2" fillId="0" borderId="0" xfId="1" applyNumberFormat="1" applyFont="1"/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65AFC-1032-4097-A7B3-823165F6D1B0}">
  <dimension ref="A1:J55"/>
  <sheetViews>
    <sheetView tabSelected="1" view="pageBreakPreview" zoomScaleNormal="100" zoomScaleSheetLayoutView="100" workbookViewId="0">
      <selection activeCell="G20" sqref="G20"/>
    </sheetView>
  </sheetViews>
  <sheetFormatPr defaultRowHeight="14.25"/>
  <cols>
    <col min="1" max="1" width="20.69921875" style="34" customWidth="1"/>
    <col min="2" max="5" width="13.796875" style="34" customWidth="1"/>
    <col min="6" max="6" width="20.69921875" style="34" customWidth="1"/>
    <col min="7" max="10" width="13.796875" style="34" customWidth="1"/>
    <col min="11" max="16384" width="8.796875" style="2"/>
  </cols>
  <sheetData>
    <row r="1" spans="1:10" ht="18.75" customHeight="1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8.75" customHeigh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8.75" customHeight="1">
      <c r="A3" s="3" t="s">
        <v>0</v>
      </c>
      <c r="B3" s="3"/>
      <c r="C3" s="3"/>
      <c r="D3" s="3"/>
      <c r="E3" s="3"/>
      <c r="F3" s="3"/>
      <c r="G3" s="3"/>
      <c r="H3" s="3"/>
      <c r="I3" s="3"/>
      <c r="J3" s="3"/>
    </row>
    <row r="4" spans="1:10" ht="18.75" customHeight="1">
      <c r="A4" s="4" t="s">
        <v>1</v>
      </c>
      <c r="B4" s="4"/>
      <c r="C4" s="5"/>
      <c r="D4" s="4"/>
      <c r="E4" s="4"/>
      <c r="F4" s="4" t="s">
        <v>1</v>
      </c>
      <c r="G4" s="4"/>
      <c r="H4" s="5"/>
      <c r="I4" s="5"/>
      <c r="J4" s="5"/>
    </row>
    <row r="5" spans="1:10" ht="18.75" customHeight="1">
      <c r="A5" s="6" t="s">
        <v>2</v>
      </c>
      <c r="B5" s="7" t="s">
        <v>3</v>
      </c>
      <c r="C5" s="7" t="s">
        <v>4</v>
      </c>
      <c r="D5" s="7" t="s">
        <v>5</v>
      </c>
      <c r="E5" s="8" t="s">
        <v>6</v>
      </c>
      <c r="F5" s="6" t="s">
        <v>2</v>
      </c>
      <c r="G5" s="7" t="s">
        <v>3</v>
      </c>
      <c r="H5" s="7" t="s">
        <v>4</v>
      </c>
      <c r="I5" s="7" t="s">
        <v>5</v>
      </c>
      <c r="J5" s="8" t="s">
        <v>6</v>
      </c>
    </row>
    <row r="6" spans="1:10" ht="18.75" customHeight="1">
      <c r="A6" s="9"/>
      <c r="B6" s="10"/>
      <c r="C6" s="10"/>
      <c r="D6" s="10"/>
      <c r="E6" s="11"/>
      <c r="F6" s="9"/>
      <c r="G6" s="10"/>
      <c r="H6" s="10"/>
      <c r="I6" s="10"/>
      <c r="J6" s="11"/>
    </row>
    <row r="7" spans="1:10" ht="18.75" customHeight="1">
      <c r="A7" s="12"/>
      <c r="B7" s="13"/>
      <c r="C7" s="13"/>
      <c r="D7" s="13"/>
      <c r="E7" s="13"/>
      <c r="F7" s="14"/>
      <c r="G7" s="15"/>
      <c r="H7" s="15"/>
      <c r="I7" s="16"/>
      <c r="J7" s="15"/>
    </row>
    <row r="8" spans="1:10" ht="18.75" customHeight="1">
      <c r="A8" s="17" t="s">
        <v>7</v>
      </c>
      <c r="B8" s="18">
        <f>SUM(B10+B13+B21+B26+B32+B35+G13+G20+G23+G10+G31+G34)</f>
        <v>54994746000</v>
      </c>
      <c r="C8" s="19">
        <f>SUM(C10+C13+C21+C26+C32+C35+H13+H20+H23+H10+H31)</f>
        <v>52622306485</v>
      </c>
      <c r="D8" s="19">
        <f>SUM(D13+D21+D26+I13+I23)</f>
        <v>1137286000</v>
      </c>
      <c r="E8" s="18">
        <f>SUM(E10+E13+E21+E26+E32+E35+J13+J20+J23+J10+J31+J34)</f>
        <v>1235153515</v>
      </c>
      <c r="F8" s="20"/>
      <c r="G8" s="21"/>
      <c r="H8" s="21"/>
      <c r="I8" s="21"/>
      <c r="J8" s="21"/>
    </row>
    <row r="9" spans="1:10" ht="18.75" customHeight="1">
      <c r="A9" s="14"/>
      <c r="B9" s="15"/>
      <c r="C9" s="16"/>
      <c r="D9" s="16"/>
      <c r="E9" s="19"/>
      <c r="F9" s="20"/>
      <c r="G9" s="21"/>
      <c r="H9" s="21"/>
      <c r="I9" s="21"/>
      <c r="J9" s="21"/>
    </row>
    <row r="10" spans="1:10" ht="18.75" customHeight="1">
      <c r="A10" s="17" t="s">
        <v>8</v>
      </c>
      <c r="B10" s="18">
        <f>B11</f>
        <v>292515000</v>
      </c>
      <c r="C10" s="19">
        <f>C11</f>
        <v>288812898</v>
      </c>
      <c r="D10" s="19" t="s">
        <v>9</v>
      </c>
      <c r="E10" s="19">
        <f>B10-C10</f>
        <v>3702102</v>
      </c>
      <c r="F10" s="17" t="s">
        <v>10</v>
      </c>
      <c r="G10" s="19">
        <f>G11</f>
        <v>1075061000</v>
      </c>
      <c r="H10" s="19">
        <f>H11</f>
        <v>1054581445</v>
      </c>
      <c r="I10" s="19" t="str">
        <f>I11</f>
        <v>-</v>
      </c>
      <c r="J10" s="19">
        <f>G10-H10</f>
        <v>20479555</v>
      </c>
    </row>
    <row r="11" spans="1:10" ht="18.75" customHeight="1">
      <c r="A11" s="22" t="s">
        <v>8</v>
      </c>
      <c r="B11" s="16">
        <v>292515000</v>
      </c>
      <c r="C11" s="16">
        <v>288812898</v>
      </c>
      <c r="D11" s="16" t="s">
        <v>9</v>
      </c>
      <c r="E11" s="16">
        <f>B11-C11</f>
        <v>3702102</v>
      </c>
      <c r="F11" s="22" t="s">
        <v>10</v>
      </c>
      <c r="G11" s="16">
        <v>1075061000</v>
      </c>
      <c r="H11" s="16">
        <v>1054581445</v>
      </c>
      <c r="I11" s="16" t="s">
        <v>9</v>
      </c>
      <c r="J11" s="16">
        <f>G11-H11</f>
        <v>20479555</v>
      </c>
    </row>
    <row r="12" spans="1:10" ht="18.75" customHeight="1">
      <c r="A12" s="14"/>
      <c r="B12" s="16"/>
      <c r="C12" s="16"/>
      <c r="D12" s="16"/>
      <c r="E12" s="19"/>
      <c r="F12" s="20"/>
      <c r="G12" s="21"/>
      <c r="H12" s="21"/>
      <c r="I12" s="21"/>
      <c r="J12" s="21"/>
    </row>
    <row r="13" spans="1:10" ht="18.75" customHeight="1">
      <c r="A13" s="17" t="s">
        <v>11</v>
      </c>
      <c r="B13" s="19">
        <f>SUM(B14:B19)</f>
        <v>6226335665</v>
      </c>
      <c r="C13" s="19">
        <f>SUM(C14:C19)</f>
        <v>6009976911</v>
      </c>
      <c r="D13" s="19">
        <f>D14</f>
        <v>5473000</v>
      </c>
      <c r="E13" s="19">
        <f>B13-C13-D13</f>
        <v>210885754</v>
      </c>
      <c r="F13" s="23" t="s">
        <v>12</v>
      </c>
      <c r="G13" s="19">
        <f>SUM(G14:G18)</f>
        <v>6935931750</v>
      </c>
      <c r="H13" s="19">
        <f>SUM(H14:H18)</f>
        <v>6233396390</v>
      </c>
      <c r="I13" s="19">
        <f>SUM(I14:I18)</f>
        <v>639802000</v>
      </c>
      <c r="J13" s="19">
        <f t="shared" ref="J13:J17" si="0">G13-H13-I13</f>
        <v>62733360</v>
      </c>
    </row>
    <row r="14" spans="1:10" ht="18.75" customHeight="1">
      <c r="A14" s="22" t="s">
        <v>13</v>
      </c>
      <c r="B14" s="16">
        <v>5329212344</v>
      </c>
      <c r="C14" s="16">
        <v>5131311141</v>
      </c>
      <c r="D14" s="16">
        <v>5473000</v>
      </c>
      <c r="E14" s="16">
        <f>B14-C14-D14</f>
        <v>192428203</v>
      </c>
      <c r="F14" s="24" t="s">
        <v>14</v>
      </c>
      <c r="G14" s="16">
        <v>245671000</v>
      </c>
      <c r="H14" s="16">
        <v>244531529</v>
      </c>
      <c r="I14" s="16" t="s">
        <v>9</v>
      </c>
      <c r="J14" s="16">
        <f>G14-H14</f>
        <v>1139471</v>
      </c>
    </row>
    <row r="15" spans="1:10" ht="18.75" customHeight="1">
      <c r="A15" s="22" t="s">
        <v>15</v>
      </c>
      <c r="B15" s="16">
        <v>500968321</v>
      </c>
      <c r="C15" s="16">
        <v>493262043</v>
      </c>
      <c r="D15" s="16" t="s">
        <v>9</v>
      </c>
      <c r="E15" s="16">
        <f t="shared" ref="E15:E19" si="1">B15-C15</f>
        <v>7706278</v>
      </c>
      <c r="F15" s="24" t="s">
        <v>16</v>
      </c>
      <c r="G15" s="16">
        <v>1165935750</v>
      </c>
      <c r="H15" s="16">
        <v>983076651</v>
      </c>
      <c r="I15" s="16">
        <v>132810000</v>
      </c>
      <c r="J15" s="16">
        <f t="shared" si="0"/>
        <v>50049099</v>
      </c>
    </row>
    <row r="16" spans="1:10" ht="18.75" customHeight="1">
      <c r="A16" s="22" t="s">
        <v>17</v>
      </c>
      <c r="B16" s="16">
        <v>254975000</v>
      </c>
      <c r="C16" s="16">
        <v>252096370</v>
      </c>
      <c r="D16" s="16" t="s">
        <v>9</v>
      </c>
      <c r="E16" s="16">
        <f>B16-C16</f>
        <v>2878630</v>
      </c>
      <c r="F16" s="24" t="s">
        <v>18</v>
      </c>
      <c r="G16" s="16">
        <v>423732000</v>
      </c>
      <c r="H16" s="16">
        <v>358889343</v>
      </c>
      <c r="I16" s="16">
        <v>64068000</v>
      </c>
      <c r="J16" s="16">
        <f>G16-H16-I16</f>
        <v>774657</v>
      </c>
    </row>
    <row r="17" spans="1:10" ht="18.75" customHeight="1">
      <c r="A17" s="22" t="s">
        <v>19</v>
      </c>
      <c r="B17" s="16">
        <v>91135000</v>
      </c>
      <c r="C17" s="16">
        <v>84035377</v>
      </c>
      <c r="D17" s="16" t="s">
        <v>9</v>
      </c>
      <c r="E17" s="16">
        <f t="shared" si="1"/>
        <v>7099623</v>
      </c>
      <c r="F17" s="24" t="s">
        <v>20</v>
      </c>
      <c r="G17" s="16">
        <v>4892031000</v>
      </c>
      <c r="H17" s="16">
        <v>4440163840</v>
      </c>
      <c r="I17" s="16">
        <v>442924000</v>
      </c>
      <c r="J17" s="16">
        <f t="shared" si="0"/>
        <v>8943160</v>
      </c>
    </row>
    <row r="18" spans="1:10" ht="18.75" customHeight="1">
      <c r="A18" s="22" t="s">
        <v>21</v>
      </c>
      <c r="B18" s="16">
        <v>19250000</v>
      </c>
      <c r="C18" s="16">
        <v>18792235</v>
      </c>
      <c r="D18" s="16" t="s">
        <v>9</v>
      </c>
      <c r="E18" s="16">
        <f t="shared" si="1"/>
        <v>457765</v>
      </c>
      <c r="F18" s="24" t="s">
        <v>22</v>
      </c>
      <c r="G18" s="16">
        <v>208562000</v>
      </c>
      <c r="H18" s="16">
        <v>206735027</v>
      </c>
      <c r="I18" s="16" t="s">
        <v>9</v>
      </c>
      <c r="J18" s="16">
        <f>G18-H18</f>
        <v>1826973</v>
      </c>
    </row>
    <row r="19" spans="1:10" ht="18.75" customHeight="1">
      <c r="A19" s="22" t="s">
        <v>23</v>
      </c>
      <c r="B19" s="16">
        <v>30795000</v>
      </c>
      <c r="C19" s="16">
        <v>30479745</v>
      </c>
      <c r="D19" s="16" t="s">
        <v>9</v>
      </c>
      <c r="E19" s="16">
        <f t="shared" si="1"/>
        <v>315255</v>
      </c>
      <c r="F19" s="25"/>
      <c r="G19" s="16"/>
      <c r="H19" s="16"/>
      <c r="I19" s="16"/>
      <c r="J19" s="19"/>
    </row>
    <row r="20" spans="1:10" ht="18.75" customHeight="1">
      <c r="A20" s="14"/>
      <c r="B20" s="16"/>
      <c r="C20" s="16"/>
      <c r="D20" s="16"/>
      <c r="E20" s="19"/>
      <c r="F20" s="23" t="s">
        <v>24</v>
      </c>
      <c r="G20" s="19">
        <f>G21</f>
        <v>1833672000</v>
      </c>
      <c r="H20" s="19">
        <f>H21</f>
        <v>1808481319</v>
      </c>
      <c r="I20" s="19" t="str">
        <f>I21</f>
        <v>-</v>
      </c>
      <c r="J20" s="19">
        <f>G20-H20</f>
        <v>25190681</v>
      </c>
    </row>
    <row r="21" spans="1:10" ht="18.75" customHeight="1">
      <c r="A21" s="17" t="s">
        <v>25</v>
      </c>
      <c r="B21" s="19">
        <f>SUM(B22:B24)</f>
        <v>17649598414</v>
      </c>
      <c r="C21" s="19">
        <f>SUM(C22:C24)</f>
        <v>17046892437</v>
      </c>
      <c r="D21" s="19">
        <f>D22</f>
        <v>50400000</v>
      </c>
      <c r="E21" s="19">
        <f>B21-C21-D21</f>
        <v>552305977</v>
      </c>
      <c r="F21" s="24" t="s">
        <v>24</v>
      </c>
      <c r="G21" s="16">
        <v>1833672000</v>
      </c>
      <c r="H21" s="16">
        <v>1808481319</v>
      </c>
      <c r="I21" s="16" t="s">
        <v>9</v>
      </c>
      <c r="J21" s="16">
        <f>G21-H21</f>
        <v>25190681</v>
      </c>
    </row>
    <row r="22" spans="1:10" ht="18.75" customHeight="1">
      <c r="A22" s="22" t="s">
        <v>26</v>
      </c>
      <c r="B22" s="16">
        <v>8337704165</v>
      </c>
      <c r="C22" s="16">
        <v>7896897376</v>
      </c>
      <c r="D22" s="16">
        <v>50400000</v>
      </c>
      <c r="E22" s="16">
        <f>B22-C22-D22</f>
        <v>390406789</v>
      </c>
      <c r="F22" s="25"/>
      <c r="G22" s="16"/>
      <c r="H22" s="16"/>
      <c r="I22" s="16"/>
      <c r="J22" s="19"/>
    </row>
    <row r="23" spans="1:10" ht="18.75" customHeight="1">
      <c r="A23" s="22" t="s">
        <v>27</v>
      </c>
      <c r="B23" s="16">
        <v>7901207249</v>
      </c>
      <c r="C23" s="16">
        <v>7774603783</v>
      </c>
      <c r="D23" s="16" t="s">
        <v>9</v>
      </c>
      <c r="E23" s="16">
        <f>B23-C23</f>
        <v>126603466</v>
      </c>
      <c r="F23" s="23" t="s">
        <v>28</v>
      </c>
      <c r="G23" s="19">
        <f>SUM(G24:G29)</f>
        <v>8775114752</v>
      </c>
      <c r="H23" s="19">
        <f>SUM(H24:H29)</f>
        <v>8355701122</v>
      </c>
      <c r="I23" s="19">
        <f>SUM(I24:I29)</f>
        <v>289260000</v>
      </c>
      <c r="J23" s="19">
        <f t="shared" ref="J23:J29" si="2">G23-H23-I23</f>
        <v>130153630</v>
      </c>
    </row>
    <row r="24" spans="1:10" ht="18.75" customHeight="1">
      <c r="A24" s="22" t="s">
        <v>29</v>
      </c>
      <c r="B24" s="16">
        <v>1410687000</v>
      </c>
      <c r="C24" s="16">
        <v>1375391278</v>
      </c>
      <c r="D24" s="16" t="s">
        <v>9</v>
      </c>
      <c r="E24" s="16">
        <f>B24-C24</f>
        <v>35295722</v>
      </c>
      <c r="F24" s="24" t="s">
        <v>30</v>
      </c>
      <c r="G24" s="16">
        <v>968534376</v>
      </c>
      <c r="H24" s="16">
        <v>919662406</v>
      </c>
      <c r="I24" s="16" t="s">
        <v>9</v>
      </c>
      <c r="J24" s="16">
        <f>G24-H24</f>
        <v>48871970</v>
      </c>
    </row>
    <row r="25" spans="1:10" ht="18.75" customHeight="1">
      <c r="A25" s="14"/>
      <c r="B25" s="16"/>
      <c r="C25" s="16"/>
      <c r="D25" s="16"/>
      <c r="E25" s="19"/>
      <c r="F25" s="24" t="s">
        <v>31</v>
      </c>
      <c r="G25" s="16">
        <v>891244000</v>
      </c>
      <c r="H25" s="16">
        <v>788664734</v>
      </c>
      <c r="I25" s="16">
        <v>87794000</v>
      </c>
      <c r="J25" s="16">
        <f t="shared" si="2"/>
        <v>14785266</v>
      </c>
    </row>
    <row r="26" spans="1:10" ht="18.75" customHeight="1">
      <c r="A26" s="17" t="s">
        <v>32</v>
      </c>
      <c r="B26" s="19">
        <f>SUM(B27:B30)</f>
        <v>7530006000</v>
      </c>
      <c r="C26" s="19">
        <f>SUM(C27:C30)</f>
        <v>7199167957</v>
      </c>
      <c r="D26" s="19">
        <f>D27</f>
        <v>152351000</v>
      </c>
      <c r="E26" s="19">
        <f>B26-C26-D26</f>
        <v>178487043</v>
      </c>
      <c r="F26" s="24" t="s">
        <v>33</v>
      </c>
      <c r="G26" s="16">
        <v>656438700</v>
      </c>
      <c r="H26" s="16">
        <v>639602811</v>
      </c>
      <c r="I26" s="16">
        <v>9450000</v>
      </c>
      <c r="J26" s="16">
        <f>G26-H26-I26</f>
        <v>7385889</v>
      </c>
    </row>
    <row r="27" spans="1:10" ht="18.75" customHeight="1">
      <c r="A27" s="22" t="s">
        <v>34</v>
      </c>
      <c r="B27" s="16">
        <v>2975747000</v>
      </c>
      <c r="C27" s="16">
        <v>2704867671</v>
      </c>
      <c r="D27" s="16">
        <v>152351000</v>
      </c>
      <c r="E27" s="16">
        <f>B27-C27-D27</f>
        <v>118528329</v>
      </c>
      <c r="F27" s="24" t="s">
        <v>35</v>
      </c>
      <c r="G27" s="16">
        <v>534014216</v>
      </c>
      <c r="H27" s="16">
        <v>526666444</v>
      </c>
      <c r="I27" s="16" t="s">
        <v>9</v>
      </c>
      <c r="J27" s="16">
        <f>G27-H27</f>
        <v>7347772</v>
      </c>
    </row>
    <row r="28" spans="1:10" ht="18.75" customHeight="1">
      <c r="A28" s="22" t="s">
        <v>36</v>
      </c>
      <c r="B28" s="16">
        <v>3232190000</v>
      </c>
      <c r="C28" s="16">
        <v>3172488280</v>
      </c>
      <c r="D28" s="16" t="s">
        <v>9</v>
      </c>
      <c r="E28" s="16">
        <f>B28-C28</f>
        <v>59701720</v>
      </c>
      <c r="F28" s="24" t="s">
        <v>37</v>
      </c>
      <c r="G28" s="16">
        <v>1832494000</v>
      </c>
      <c r="H28" s="16">
        <v>1784712708</v>
      </c>
      <c r="I28" s="16">
        <v>22660000</v>
      </c>
      <c r="J28" s="16">
        <f>G28-H28-I28</f>
        <v>25121292</v>
      </c>
    </row>
    <row r="29" spans="1:10" ht="18.75" customHeight="1">
      <c r="A29" s="22" t="s">
        <v>38</v>
      </c>
      <c r="B29" s="16">
        <v>48930000</v>
      </c>
      <c r="C29" s="16">
        <v>48928561</v>
      </c>
      <c r="D29" s="16" t="s">
        <v>9</v>
      </c>
      <c r="E29" s="16">
        <f>B29-C29</f>
        <v>1439</v>
      </c>
      <c r="F29" s="24" t="s">
        <v>39</v>
      </c>
      <c r="G29" s="16">
        <v>3892389460</v>
      </c>
      <c r="H29" s="16">
        <v>3696392019</v>
      </c>
      <c r="I29" s="16">
        <v>169356000</v>
      </c>
      <c r="J29" s="16">
        <f t="shared" si="2"/>
        <v>26641441</v>
      </c>
    </row>
    <row r="30" spans="1:10" ht="18.75" customHeight="1">
      <c r="A30" s="22" t="s">
        <v>40</v>
      </c>
      <c r="B30" s="16">
        <v>1273139000</v>
      </c>
      <c r="C30" s="16">
        <v>1272883445</v>
      </c>
      <c r="D30" s="16" t="s">
        <v>9</v>
      </c>
      <c r="E30" s="16">
        <f>B30-C30</f>
        <v>255555</v>
      </c>
      <c r="F30" s="24"/>
      <c r="G30" s="16"/>
      <c r="H30" s="16"/>
      <c r="I30" s="16"/>
      <c r="J30" s="19"/>
    </row>
    <row r="31" spans="1:10" ht="18.75" customHeight="1">
      <c r="A31" s="14"/>
      <c r="B31" s="16"/>
      <c r="C31" s="16"/>
      <c r="D31" s="16"/>
      <c r="E31" s="19"/>
      <c r="F31" s="23" t="s">
        <v>41</v>
      </c>
      <c r="G31" s="19">
        <f>G32</f>
        <v>3883033000</v>
      </c>
      <c r="H31" s="19">
        <f>H32</f>
        <v>3882535436</v>
      </c>
      <c r="I31" s="19" t="s">
        <v>9</v>
      </c>
      <c r="J31" s="19">
        <f>G31-H31</f>
        <v>497564</v>
      </c>
    </row>
    <row r="32" spans="1:10" ht="18.75" customHeight="1">
      <c r="A32" s="17" t="s">
        <v>42</v>
      </c>
      <c r="B32" s="19">
        <f>B33</f>
        <v>22068000</v>
      </c>
      <c r="C32" s="19">
        <f>C33</f>
        <v>21717986</v>
      </c>
      <c r="D32" s="19" t="s">
        <v>9</v>
      </c>
      <c r="E32" s="19">
        <f>B32-C32</f>
        <v>350014</v>
      </c>
      <c r="F32" s="24" t="s">
        <v>43</v>
      </c>
      <c r="G32" s="16">
        <v>3883033000</v>
      </c>
      <c r="H32" s="16">
        <v>3882535436</v>
      </c>
      <c r="I32" s="16" t="s">
        <v>9</v>
      </c>
      <c r="J32" s="16">
        <f>G32-H32</f>
        <v>497564</v>
      </c>
    </row>
    <row r="33" spans="1:10" ht="18.75" customHeight="1">
      <c r="A33" s="22" t="s">
        <v>44</v>
      </c>
      <c r="B33" s="16">
        <v>22068000</v>
      </c>
      <c r="C33" s="16">
        <v>21717986</v>
      </c>
      <c r="D33" s="16" t="s">
        <v>9</v>
      </c>
      <c r="E33" s="16">
        <f>B33-C33</f>
        <v>350014</v>
      </c>
      <c r="F33" s="24"/>
      <c r="G33" s="16"/>
      <c r="H33" s="16"/>
      <c r="I33" s="16"/>
      <c r="J33" s="19"/>
    </row>
    <row r="34" spans="1:10" ht="18.75" customHeight="1">
      <c r="A34" s="14"/>
      <c r="B34" s="16"/>
      <c r="C34" s="16"/>
      <c r="D34" s="16"/>
      <c r="E34" s="19"/>
      <c r="F34" s="23" t="s">
        <v>45</v>
      </c>
      <c r="G34" s="19">
        <f>G35</f>
        <v>23699119</v>
      </c>
      <c r="H34" s="19" t="s">
        <v>9</v>
      </c>
      <c r="I34" s="19" t="s">
        <v>9</v>
      </c>
      <c r="J34" s="19">
        <f>G34</f>
        <v>23699119</v>
      </c>
    </row>
    <row r="35" spans="1:10" ht="18.75" customHeight="1">
      <c r="A35" s="17" t="s">
        <v>46</v>
      </c>
      <c r="B35" s="19">
        <f>SUM(B36:B38)</f>
        <v>747711300</v>
      </c>
      <c r="C35" s="19">
        <f>SUM(C36:C38)</f>
        <v>721042584</v>
      </c>
      <c r="D35" s="19" t="s">
        <v>9</v>
      </c>
      <c r="E35" s="19">
        <f>B35-C35</f>
        <v>26668716</v>
      </c>
      <c r="F35" s="24" t="s">
        <v>45</v>
      </c>
      <c r="G35" s="16">
        <v>23699119</v>
      </c>
      <c r="H35" s="16" t="s">
        <v>9</v>
      </c>
      <c r="I35" s="16" t="s">
        <v>9</v>
      </c>
      <c r="J35" s="16">
        <f>G35</f>
        <v>23699119</v>
      </c>
    </row>
    <row r="36" spans="1:10" ht="18.75" customHeight="1">
      <c r="A36" s="22" t="s">
        <v>47</v>
      </c>
      <c r="B36" s="16">
        <v>719439000</v>
      </c>
      <c r="C36" s="16">
        <v>695027883</v>
      </c>
      <c r="D36" s="16" t="s">
        <v>9</v>
      </c>
      <c r="E36" s="16">
        <f>B36-C36</f>
        <v>24411117</v>
      </c>
      <c r="F36" s="25"/>
      <c r="G36" s="26"/>
      <c r="H36" s="26"/>
      <c r="I36" s="26"/>
      <c r="J36" s="26"/>
    </row>
    <row r="37" spans="1:10" ht="18.75" customHeight="1">
      <c r="A37" s="22" t="s">
        <v>48</v>
      </c>
      <c r="B37" s="16">
        <v>26043000</v>
      </c>
      <c r="C37" s="16">
        <v>23846241</v>
      </c>
      <c r="D37" s="16" t="s">
        <v>9</v>
      </c>
      <c r="E37" s="16">
        <f>B37-C37</f>
        <v>2196759</v>
      </c>
      <c r="F37" s="24"/>
      <c r="G37" s="27"/>
      <c r="H37" s="27"/>
      <c r="I37" s="28"/>
      <c r="J37" s="28"/>
    </row>
    <row r="38" spans="1:10" ht="18.75" customHeight="1">
      <c r="A38" s="22" t="s">
        <v>49</v>
      </c>
      <c r="B38" s="16">
        <v>2229300</v>
      </c>
      <c r="C38" s="16">
        <v>2168460</v>
      </c>
      <c r="D38" s="16" t="s">
        <v>9</v>
      </c>
      <c r="E38" s="16">
        <f>B38-C38</f>
        <v>60840</v>
      </c>
      <c r="F38" s="24"/>
      <c r="G38" s="27"/>
      <c r="H38" s="27"/>
      <c r="I38" s="28"/>
      <c r="J38" s="27"/>
    </row>
    <row r="39" spans="1:10" ht="18.75" customHeight="1">
      <c r="A39" s="14"/>
      <c r="B39" s="16"/>
      <c r="C39" s="16"/>
      <c r="D39" s="16"/>
      <c r="E39" s="19"/>
      <c r="F39" s="24"/>
      <c r="G39" s="26"/>
      <c r="H39" s="26"/>
      <c r="I39" s="16"/>
      <c r="J39" s="27"/>
    </row>
    <row r="40" spans="1:10" ht="18.75" customHeight="1">
      <c r="A40" s="29"/>
      <c r="B40" s="4"/>
      <c r="C40" s="30"/>
      <c r="D40" s="30"/>
      <c r="E40" s="30"/>
      <c r="F40" s="31"/>
      <c r="G40" s="32"/>
      <c r="H40" s="30"/>
      <c r="I40" s="16"/>
      <c r="J40" s="27"/>
    </row>
    <row r="41" spans="1:10" ht="18.75" customHeight="1">
      <c r="A41" s="1" t="s">
        <v>50</v>
      </c>
      <c r="B41" s="1"/>
      <c r="C41" s="1"/>
      <c r="D41" s="1"/>
      <c r="E41" s="1"/>
      <c r="F41" s="27"/>
      <c r="G41" s="33"/>
      <c r="H41" s="27"/>
      <c r="I41" s="33"/>
      <c r="J41" s="33"/>
    </row>
    <row r="42" spans="1:10" ht="18.75" customHeight="1">
      <c r="A42" s="1"/>
      <c r="B42" s="1"/>
      <c r="C42" s="1"/>
      <c r="D42" s="1"/>
      <c r="E42" s="1"/>
      <c r="F42" s="27"/>
      <c r="G42" s="27"/>
      <c r="H42" s="27"/>
      <c r="I42" s="27"/>
      <c r="J42" s="27"/>
    </row>
    <row r="43" spans="1:10" ht="18.75" customHeight="1">
      <c r="A43" s="1"/>
      <c r="B43" s="1"/>
      <c r="C43" s="1"/>
      <c r="D43" s="1"/>
      <c r="E43" s="1"/>
      <c r="F43" s="1"/>
      <c r="G43" s="1"/>
      <c r="H43" s="1"/>
      <c r="I43" s="1"/>
      <c r="J43" s="1"/>
    </row>
    <row r="44" spans="1:10">
      <c r="A44" s="1"/>
      <c r="B44" s="1"/>
      <c r="C44" s="1"/>
      <c r="D44" s="1"/>
      <c r="E44" s="1"/>
      <c r="F44" s="1"/>
      <c r="G44" s="1"/>
      <c r="H44" s="1"/>
      <c r="I44" s="1"/>
      <c r="J44" s="1"/>
    </row>
    <row r="45" spans="1:10">
      <c r="A45" s="1"/>
      <c r="B45" s="1"/>
      <c r="C45" s="1"/>
      <c r="D45" s="1"/>
      <c r="E45" s="1"/>
      <c r="F45" s="1"/>
      <c r="G45" s="1"/>
      <c r="H45" s="1"/>
      <c r="I45" s="1"/>
      <c r="J45" s="1"/>
    </row>
    <row r="46" spans="1:10">
      <c r="A46" s="1"/>
      <c r="B46" s="1"/>
      <c r="C46" s="1"/>
      <c r="D46" s="1"/>
      <c r="E46" s="1"/>
      <c r="F46" s="1"/>
      <c r="G46" s="1"/>
      <c r="H46" s="1"/>
      <c r="I46" s="1"/>
      <c r="J46" s="1"/>
    </row>
    <row r="47" spans="1:10">
      <c r="A47" s="1"/>
      <c r="B47" s="1"/>
      <c r="C47" s="1"/>
      <c r="D47" s="1"/>
      <c r="E47" s="1"/>
      <c r="F47" s="1"/>
      <c r="G47" s="1"/>
      <c r="H47" s="1"/>
      <c r="I47" s="1"/>
      <c r="J47" s="1"/>
    </row>
    <row r="48" spans="1:10">
      <c r="A48" s="1"/>
      <c r="B48" s="1"/>
      <c r="C48" s="1"/>
      <c r="D48" s="1"/>
      <c r="E48" s="1"/>
    </row>
    <row r="49" spans="1:5">
      <c r="A49" s="1"/>
      <c r="B49" s="1"/>
      <c r="C49" s="1"/>
      <c r="D49" s="1"/>
      <c r="E49" s="1"/>
    </row>
    <row r="50" spans="1:5">
      <c r="A50" s="1"/>
      <c r="B50" s="1"/>
      <c r="C50" s="1"/>
      <c r="D50" s="1"/>
      <c r="E50" s="1"/>
    </row>
    <row r="51" spans="1:5">
      <c r="A51" s="1"/>
      <c r="B51" s="1"/>
      <c r="C51" s="1"/>
      <c r="D51" s="1"/>
      <c r="E51" s="1"/>
    </row>
    <row r="52" spans="1:5">
      <c r="A52" s="1"/>
      <c r="B52" s="1"/>
      <c r="C52" s="1"/>
      <c r="D52" s="1"/>
      <c r="E52" s="1"/>
    </row>
    <row r="53" spans="1:5">
      <c r="A53" s="1"/>
      <c r="B53" s="1"/>
      <c r="C53" s="1"/>
      <c r="D53" s="1"/>
      <c r="E53" s="1"/>
    </row>
    <row r="54" spans="1:5">
      <c r="A54" s="1"/>
      <c r="B54" s="1"/>
      <c r="C54" s="1"/>
      <c r="D54" s="1"/>
      <c r="E54" s="1"/>
    </row>
    <row r="55" spans="1:5">
      <c r="A55" s="1"/>
      <c r="B55" s="1"/>
      <c r="C55" s="1"/>
      <c r="D55" s="1"/>
      <c r="E55" s="1"/>
    </row>
  </sheetData>
  <mergeCells count="12">
    <mergeCell ref="I5:I6"/>
    <mergeCell ref="J5:J6"/>
    <mergeCell ref="A3:E3"/>
    <mergeCell ref="F3:J3"/>
    <mergeCell ref="A5:A6"/>
    <mergeCell ref="B5:B6"/>
    <mergeCell ref="C5:C6"/>
    <mergeCell ref="D5:D6"/>
    <mergeCell ref="E5:E6"/>
    <mergeCell ref="F5:F6"/>
    <mergeCell ref="G5:G6"/>
    <mergeCell ref="H5:H6"/>
  </mergeCells>
  <phoneticPr fontId="3"/>
  <pageMargins left="0.39370078740157483" right="0.39370078740157483" top="0.59055118110236227" bottom="0.39370078740157483" header="0.39370078740157483" footer="0.19685039370078741"/>
  <pageSetup paperSize="9" orientation="portrait" horizontalDpi="300" verticalDpi="300" r:id="rId1"/>
  <colBreaks count="1" manualBreakCount="1">
    <brk id="5" max="42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19-190</vt:lpstr>
      <vt:lpstr>'19-190'!Print_Area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布施 七恵</dc:creator>
  <cp:lastModifiedBy>布施 七恵</cp:lastModifiedBy>
  <dcterms:created xsi:type="dcterms:W3CDTF">2024-04-17T07:57:33Z</dcterms:created>
  <dcterms:modified xsi:type="dcterms:W3CDTF">2024-04-17T07:57:43Z</dcterms:modified>
</cp:coreProperties>
</file>