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main-p\hikone\農林水産課\01.農村整備係【共通ﾌｫﾙﾀﾞ】\223.地方公営企業関係\R5地方公営企業関係\01.メール(照会関連)\15.公営企業に係る経営比較分析表（令和４年度決算）の分析等について\"/>
    </mc:Choice>
  </mc:AlternateContent>
  <xr:revisionPtr revIDLastSave="0" documentId="13_ncr:1_{71F45AF0-AFC0-47BA-92F6-8D58E078B77C}" xr6:coauthVersionLast="47" xr6:coauthVersionMax="47" xr10:uidLastSave="{00000000-0000-0000-0000-000000000000}"/>
  <workbookProtection workbookAlgorithmName="SHA-512" workbookHashValue="uqbO2JerkIR8vtWQRKQOw+acaq88J7jaegTpcipm9UlVSrQg4xlTYkS1nZoCs+giTHrwUUFcqk8DrrAZoG7Jtg==" workbookSaltValue="4GRV7K7mc/TdzRaNiPJZh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B10" i="4" s="1"/>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AD8" i="4"/>
  <c r="W8" i="4"/>
  <c r="I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<sst xmlns="http://schemas.openxmlformats.org/spreadsheetml/2006/main" count="236" uniqueCount="121">
  <si>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</si>
  <si>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</si>
  <si>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</si>
  <si>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</si>
  <si>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</si>
  <si>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</si>
  <si>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</si>
  <si>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</si>
  <si>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</si>
  <si>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</si>
  <si>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</si>
  <si>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</si>
  <si>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</si>
  <si>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</si>
  <si>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</si>
  <si>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</si>
  <si>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</si>
  <si>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</si>
  <si>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</si>
  <si>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</si>
  <si>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</si>
  <si>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</si>
  <si>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</si>
  <si>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</si>
  <si>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</si>
  <si>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</si>
  <si>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</si>
  <si>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</si>
  <si>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</si>
  <si>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</si>
  <si>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</si>
  <si>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</si>
  <si>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</si>
  <si>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</si>
  <si>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</si>
  <si>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</si>
  <si>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</si>
  <si>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</si>
  <si>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</si>
  <si>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</si>
  <si>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</si>
  <si>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</si>
  <si>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</si>
  <si>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</si>
  <si>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</si>
  <si>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</si>
  <si>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</si>
  <si>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</si>
  <si>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</si>
  <si>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</si>
  <si>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</si>
  <si>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</si>
  <si>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</si>
  <si>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</si>
  <si>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</si>
  <si>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</si>
  <si>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</si>
  <si>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</si>
  <si>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</si>
  <si>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</si>
  <si>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</si>
  <si>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</si>
  <si>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</si>
  <si>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</si>
  <si>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</si>
  <si>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</si>
  <si>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</si>
  <si>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</si>
  <si>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</si>
  <si>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</si>
  <si>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</si>
  <si>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</si>
  <si>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</si>
  <si>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</si>
  <si>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</si>
  <si>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</si>
  <si>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</si>
  <si>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</si>
  <si>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</si>
  <si>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</si>
  <si>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</si>
  <si>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</si>
  <si>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</si>
  <si>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</si>
  <si>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</si>
  <si>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</si>
  <si>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</si>
  <si>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</si>
  <si>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</si>
  <si>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</si>
  <si>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</si>
  <si>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</si>
  <si>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</si>
  <si>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</si>
  <si>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</si>
  <si>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</si>
  <si>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</si>
  <si>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</si>
  <si>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</si>
  <si>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</si>
  <si>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</si>
  <si>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</si>
  <si>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</si>
  <si>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</si>
  <si>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</si>
  <si>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</si>
  <si>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</si>
  <si>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</si>
  <si>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</si>
  <si>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</si>
  <si>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</si>
  <si>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</si>
  <si>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</si>
  <si>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</si>
  <si>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</si>
  <si>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</si>
  <si>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</si>
  <si>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</si>
  <si>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管渠改善率は類似団体平均を大きく下回るが、公共下水道への接続完了までは老朽化対策を必要最低限に留めている。
</t>
    <rPh sb="22" eb="24">
      <t>コウキョウ</t>
    </rPh>
    <phoneticPr fontId="4"/>
  </si>
  <si>
    <r>
      <rPr>
        <sz val="11"/>
        <rFont val="ＭＳ ゴシック"/>
        <family val="3"/>
        <charset val="128"/>
      </rPr>
      <t>①収益的収支比率はH30年度以降50.05％まで漸減していたが、R4年度は公債費利子償還額や工事請負費等の費用減少により53.61％に改善した。</t>
    </r>
    <r>
      <rPr>
        <sz val="11"/>
        <color rgb="FFFF0000"/>
        <rFont val="ＭＳ ゴシック"/>
        <family val="3"/>
        <charset val="128"/>
      </rPr>
      <t xml:space="preserve">
</t>
    </r>
    <r>
      <rPr>
        <sz val="11"/>
        <rFont val="ＭＳ ゴシック"/>
        <family val="3"/>
        <charset val="128"/>
      </rPr>
      <t xml:space="preserve">④企業債残高対事業規模比率は償還計画に基づく地方債償還により類似団体平均と比べて低く良好である。
</t>
    </r>
    <r>
      <rPr>
        <sz val="11"/>
        <color rgb="FFFF0000"/>
        <rFont val="ＭＳ ゴシック"/>
        <family val="3"/>
        <charset val="128"/>
      </rPr>
      <t xml:space="preserve">
</t>
    </r>
    <r>
      <rPr>
        <sz val="11"/>
        <rFont val="ＭＳ ゴシック"/>
        <family val="3"/>
        <charset val="128"/>
      </rPr>
      <t>⑤R4年度の経費回収率は汚水処理施設の修繕費の増加に伴い前年度から約8％減となり、類似団体平均を下回っていることから、今後は公共下水道の使用料とのバランスを取り、適正な料金水準への改定を検討していく必要がある。</t>
    </r>
    <r>
      <rPr>
        <sz val="11"/>
        <color rgb="FFFF0000"/>
        <rFont val="ＭＳ ゴシック"/>
        <family val="3"/>
        <charset val="128"/>
      </rPr>
      <t xml:space="preserve">
</t>
    </r>
    <r>
      <rPr>
        <sz val="11"/>
        <rFont val="ＭＳ ゴシック"/>
        <family val="3"/>
        <charset val="128"/>
      </rPr>
      <t>⑥汚水処理原価は動力費の高騰に加え、施設の修繕件数の増加等により汚水維持管理費が増加したものの類似団体平均と比べて低く良好である。</t>
    </r>
    <r>
      <rPr>
        <sz val="11"/>
        <color rgb="FFFF0000"/>
        <rFont val="ＭＳ ゴシック"/>
        <family val="3"/>
        <charset val="128"/>
      </rPr>
      <t xml:space="preserve">
</t>
    </r>
    <r>
      <rPr>
        <sz val="11"/>
        <rFont val="ＭＳ ゴシック"/>
        <family val="3"/>
        <charset val="128"/>
      </rPr>
      <t xml:space="preserve">⑦施設利用率は類似団体平均を上回っているが、汚水処理人口は前年度から約1％減少し、施設の年間処理水量も約2％減少したことから、施設利用率が56.68％に低下した。R8年度から順次公共下水道への接続を計画している。
</t>
    </r>
    <r>
      <rPr>
        <sz val="11"/>
        <color rgb="FFFF0000"/>
        <rFont val="ＭＳ ゴシック"/>
        <family val="3"/>
        <charset val="128"/>
      </rPr>
      <t xml:space="preserve">
</t>
    </r>
    <r>
      <rPr>
        <sz val="11"/>
        <rFont val="ＭＳ ゴシック"/>
        <family val="3"/>
        <charset val="128"/>
      </rPr>
      <t>⑧水洗化率は類似団体平均と比べて高く良好である。</t>
    </r>
    <rPh sb="14" eb="16">
      <t>イコウ</t>
    </rPh>
    <rPh sb="24" eb="26">
      <t>ザンゲン</t>
    </rPh>
    <rPh sb="51" eb="52">
      <t>ナド</t>
    </rPh>
    <rPh sb="55" eb="57">
      <t>ゲンショウ</t>
    </rPh>
    <rPh sb="88" eb="90">
      <t>ショウカン</t>
    </rPh>
    <rPh sb="90" eb="92">
      <t>ケイカク</t>
    </rPh>
    <rPh sb="93" eb="94">
      <t>モト</t>
    </rPh>
    <rPh sb="96" eb="99">
      <t>チホウサイ</t>
    </rPh>
    <rPh sb="99" eb="101">
      <t>ショウカン</t>
    </rPh>
    <rPh sb="136" eb="138">
      <t>オスイ</t>
    </rPh>
    <rPh sb="138" eb="140">
      <t>ショリ</t>
    </rPh>
    <rPh sb="140" eb="142">
      <t>シセツ</t>
    </rPh>
    <rPh sb="143" eb="145">
      <t>シュウゼン</t>
    </rPh>
    <rPh sb="145" eb="146">
      <t>ヒ</t>
    </rPh>
    <rPh sb="147" eb="149">
      <t>ゾウカ</t>
    </rPh>
    <rPh sb="150" eb="151">
      <t>トモナ</t>
    </rPh>
    <rPh sb="152" eb="155">
      <t>ゼンネンド</t>
    </rPh>
    <rPh sb="157" eb="158">
      <t>ヤク</t>
    </rPh>
    <rPh sb="160" eb="161">
      <t>ゲン</t>
    </rPh>
    <rPh sb="243" eb="245">
      <t>コウトウ</t>
    </rPh>
    <rPh sb="246" eb="247">
      <t>クワ</t>
    </rPh>
    <rPh sb="249" eb="251">
      <t>シセツ</t>
    </rPh>
    <rPh sb="254" eb="256">
      <t>ケンスウ</t>
    </rPh>
    <rPh sb="259" eb="260">
      <t>ナド</t>
    </rPh>
    <rPh sb="299" eb="301">
      <t>シセツ</t>
    </rPh>
    <rPh sb="301" eb="304">
      <t>リヨウリツ</t>
    </rPh>
    <phoneticPr fontId="4"/>
  </si>
  <si>
    <t>　経営の健全性・効率性に関しては概ね類似団体平均と比べて良好であるが、経費回収率は前年度から大きく減少し類似団体平均を下回っていることから、汚水処理にかかる経費の効率化や適正な使用料金の見直しが必要となる。公共下水道への接続完了までは計画的な老朽化対策を必要最低限の範囲で講じる必要があると考えられる。</t>
    <rPh sb="16" eb="17">
      <t>オオム</t>
    </rPh>
    <rPh sb="46" eb="47">
      <t>オオ</t>
    </rPh>
    <rPh sb="49" eb="51">
      <t>ゲンショウ</t>
    </rPh>
    <rPh sb="52" eb="54">
      <t>ルイジ</t>
    </rPh>
    <rPh sb="54" eb="56">
      <t>ダンタイ</t>
    </rPh>
    <rPh sb="56" eb="58">
      <t>ヘイキン</t>
    </rPh>
    <rPh sb="85" eb="87">
      <t>テキセイ</t>
    </rPh>
    <rPh sb="88" eb="92">
      <t>シヨウリョウキン</t>
    </rPh>
    <rPh sb="93" eb="95">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</si>
</sst>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02-491A-B0A1-F10AAD6A03A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202-491A-B0A1-F10AAD6A03A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59.68</c:v>
                </c:pt>
                <c:pt idx="1">
                  <c:v>58.23</c:v>
                </c:pt>
                <c:pt idx="2">
                  <c:v>59.2</c:v>
                </c:pt>
                <c:pt idx="3">
                  <c:v>58.14</c:v>
                </c:pt>
                <c:pt idx="4">
                  <c:v>56.68</c:v>
                </c:pt>
              </c:numCache>
            </c:numRef>
          </c:val>
          <c:extLst>
            <c:ext xmlns:c16="http://schemas.microsoft.com/office/drawing/2014/chart" uri="{C3380CC4-5D6E-409C-BE32-E72D297353CC}">
              <c16:uniqueId val="{00000000-203B-4115-AF7C-237F961A1A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03B-4115-AF7C-237F961A1A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98.17</c:v>
                </c:pt>
                <c:pt idx="1">
                  <c:v>97.88</c:v>
                </c:pt>
                <c:pt idx="2">
                  <c:v>97.61</c:v>
                </c:pt>
                <c:pt idx="3">
                  <c:v>98.48</c:v>
                </c:pt>
                <c:pt idx="4">
                  <c:v>97.88</c:v>
                </c:pt>
              </c:numCache>
            </c:numRef>
          </c:val>
          <c:extLst>
            <c:ext xmlns:c16="http://schemas.microsoft.com/office/drawing/2014/chart" uri="{C3380CC4-5D6E-409C-BE32-E72D297353CC}">
              <c16:uniqueId val="{00000000-48F5-4386-AE6B-379292E75AE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8F5-4386-AE6B-379292E75AE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56.3</c:v>
                </c:pt>
                <c:pt idx="1">
                  <c:v>51.19</c:v>
                </c:pt>
                <c:pt idx="2">
                  <c:v>50.27</c:v>
                </c:pt>
                <c:pt idx="3">
                  <c:v>50.05</c:v>
                </c:pt>
                <c:pt idx="4">
                  <c:v>53.61</c:v>
                </c:pt>
              </c:numCache>
            </c:numRef>
          </c:val>
          <c:extLst>
            <c:ext xmlns:c16="http://schemas.microsoft.com/office/drawing/2014/chart" uri="{C3380CC4-5D6E-409C-BE32-E72D297353CC}">
              <c16:uniqueId val="{00000000-BE73-4D35-B208-C8F0D00E51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73-4D35-B208-C8F0D00E51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93-4309-A739-A17EDB0F42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3-4309-A739-A17EDB0F42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9B-4DD9-86C0-D4F6518A253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9B-4DD9-86C0-D4F6518A253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F0-4240-AE38-A167BDA8FA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F0-4240-AE38-A167BDA8FA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6-481B-854E-DC020B32FE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6-481B-854E-DC020B32FE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85.2</c:v>
                </c:pt>
                <c:pt idx="1">
                  <c:v>72.010000000000005</c:v>
                </c:pt>
                <c:pt idx="2">
                  <c:v>53.02</c:v>
                </c:pt>
                <c:pt idx="3">
                  <c:v>39.5</c:v>
                </c:pt>
                <c:pt idx="4">
                  <c:v>26.97</c:v>
                </c:pt>
              </c:numCache>
            </c:numRef>
          </c:val>
          <c:extLst>
            <c:ext xmlns:c16="http://schemas.microsoft.com/office/drawing/2014/chart" uri="{C3380CC4-5D6E-409C-BE32-E72D297353CC}">
              <c16:uniqueId val="{00000000-1A2F-4ED4-935F-3003F1A254A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1A2F-4ED4-935F-3003F1A254A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55.15</c:v>
                </c:pt>
                <c:pt idx="1">
                  <c:v>59.72</c:v>
                </c:pt>
                <c:pt idx="2">
                  <c:v>59.62</c:v>
                </c:pt>
                <c:pt idx="3">
                  <c:v>59.37</c:v>
                </c:pt>
                <c:pt idx="4">
                  <c:v>50.9</c:v>
                </c:pt>
              </c:numCache>
            </c:numRef>
          </c:val>
          <c:extLst>
            <c:ext xmlns:c16="http://schemas.microsoft.com/office/drawing/2014/chart" uri="{C3380CC4-5D6E-409C-BE32-E72D297353CC}">
              <c16:uniqueId val="{00000000-AD5A-4006-896E-D815F65E6C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D5A-4006-896E-D815F65E6C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256.3</c:v>
                </c:pt>
                <c:pt idx="1">
                  <c:v>239.96</c:v>
                </c:pt>
                <c:pt idx="2">
                  <c:v>236.69</c:v>
                </c:pt>
                <c:pt idx="3">
                  <c:v>239.61</c:v>
                </c:pt>
                <c:pt idx="4">
                  <c:v>283.04000000000002</c:v>
                </c:pt>
              </c:numCache>
            </c:numRef>
          </c:val>
          <c:extLst>
            <c:ext xmlns:c16="http://schemas.microsoft.com/office/drawing/2014/chart" uri="{C3380CC4-5D6E-409C-BE32-E72D297353CC}">
              <c16:uniqueId val="{00000000-C6EE-47FB-994C-2C3B9C372F5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C6EE-47FB-994C-2C3B9C372F5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滋賀県　彦根市</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農業集落排水</v>
      </c>
      <c r="Q8" s="60"/>
      <c r="R8" s="60"/>
      <c r="S8" s="60"/>
      <c r="T8" s="60"/>
      <c r="U8" s="60"/>
      <c r="V8" s="60"/>
      <c r="W8" s="60" t="str">
        <f>データ!L6</f>
        <v>F2</v>
      </c>
      <c r="X8" s="60"/>
      <c r="Y8" s="60"/>
      <c r="Z8" s="60"/>
      <c r="AA8" s="60"/>
      <c r="AB8" s="60"/>
      <c r="AC8" s="60"/>
      <c r="AD8" s="61" t="str">
        <f>データ!$M$6</f>
        <v>非設置</v>
      </c>
      <c r="AE8" s="61"/>
      <c r="AF8" s="61"/>
      <c r="AG8" s="61"/>
      <c r="AH8" s="61"/>
      <c r="AI8" s="61"/>
      <c r="AJ8" s="61"/>
      <c r="AK8" s="3"/>
      <c r="AL8" s="49">
        <f>データ!S6</f>
        <v>111648</v>
      </c>
      <c r="AM8" s="49"/>
      <c r="AN8" s="49"/>
      <c r="AO8" s="49"/>
      <c r="AP8" s="49"/>
      <c r="AQ8" s="49"/>
      <c r="AR8" s="49"/>
      <c r="AS8" s="49"/>
      <c r="AT8" s="48">
        <f>データ!T6</f>
        <v>196.87</v>
      </c>
      <c r="AU8" s="48"/>
      <c r="AV8" s="48"/>
      <c r="AW8" s="48"/>
      <c r="AX8" s="48"/>
      <c r="AY8" s="48"/>
      <c r="AZ8" s="48"/>
      <c r="BA8" s="48"/>
      <c r="BB8" s="48">
        <f>データ!U6</f>
        <v>567.12</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3.6</v>
      </c>
      <c r="Q10" s="48"/>
      <c r="R10" s="48"/>
      <c r="S10" s="48"/>
      <c r="T10" s="48"/>
      <c r="U10" s="48"/>
      <c r="V10" s="48"/>
      <c r="W10" s="48">
        <f>データ!Q6</f>
        <v>100</v>
      </c>
      <c r="X10" s="48"/>
      <c r="Y10" s="48"/>
      <c r="Z10" s="48"/>
      <c r="AA10" s="48"/>
      <c r="AB10" s="48"/>
      <c r="AC10" s="48"/>
      <c r="AD10" s="49">
        <f>データ!R6</f>
        <v>3949</v>
      </c>
      <c r="AE10" s="49"/>
      <c r="AF10" s="49"/>
      <c r="AG10" s="49"/>
      <c r="AH10" s="49"/>
      <c r="AI10" s="49"/>
      <c r="AJ10" s="49"/>
      <c r="AK10" s="2"/>
      <c r="AL10" s="49">
        <f>データ!V6</f>
        <v>4015</v>
      </c>
      <c r="AM10" s="49"/>
      <c r="AN10" s="49"/>
      <c r="AO10" s="49"/>
      <c r="AP10" s="49"/>
      <c r="AQ10" s="49"/>
      <c r="AR10" s="49"/>
      <c r="AS10" s="49"/>
      <c r="AT10" s="48">
        <f>データ!W6</f>
        <v>1.55</v>
      </c>
      <c r="AU10" s="48"/>
      <c r="AV10" s="48"/>
      <c r="AW10" s="48"/>
      <c r="AX10" s="48"/>
      <c r="AY10" s="48"/>
      <c r="AZ10" s="48"/>
      <c r="BA10" s="48"/>
      <c r="BB10" s="48">
        <f>データ!X6</f>
        <v>2590.3200000000002</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118</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80"/>
      <c r="BM60" s="81"/>
      <c r="BN60" s="81"/>
      <c r="BO60" s="81"/>
      <c r="BP60" s="81"/>
      <c r="BQ60" s="81"/>
      <c r="BR60" s="81"/>
      <c r="BS60" s="81"/>
      <c r="BT60" s="81"/>
      <c r="BU60" s="81"/>
      <c r="BV60" s="81"/>
      <c r="BW60" s="81"/>
      <c r="BX60" s="81"/>
      <c r="BY60" s="81"/>
      <c r="BZ60" s="82"/>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120</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6dTQ2XmBzOY1QDh+rgxufaX91kRHrXxnWoeXCptv9l3KCPxcdDyGvshqrleY66zoJjtWJAiADsCyWBIefO3afw==" saltValue="I8btmlHH7lhIajX2rO+7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252026</v>
      </c>
      <c r="D6" s="19">
        <f t="shared" si="3"/>
        <v>47</v>
      </c>
      <c r="E6" s="19">
        <f t="shared" si="3"/>
        <v>17</v>
      </c>
      <c r="F6" s="19">
        <f t="shared" si="3"/>
        <v>5</v>
      </c>
      <c r="G6" s="19">
        <f t="shared" si="3"/>
        <v>0</v>
      </c>
      <c r="H6" s="19" t="str">
        <f t="shared" si="3"/>
        <v>滋賀県　彦根市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3.6</v>
      </c>
      <c r="Q6" s="20">
        <f t="shared" si="3"/>
        <v>100</v>
      </c>
      <c r="R6" s="20">
        <f t="shared" si="3"/>
        <v>3949</v>
      </c>
      <c r="S6" s="20">
        <f t="shared" si="3"/>
        <v>111648</v>
      </c>
      <c r="T6" s="20">
        <f t="shared" si="3"/>
        <v>196.87</v>
      </c>
      <c r="U6" s="20">
        <f t="shared" si="3"/>
        <v>567.12</v>
      </c>
      <c r="V6" s="20">
        <f t="shared" si="3"/>
        <v>4015</v>
      </c>
      <c r="W6" s="20">
        <f t="shared" si="3"/>
        <v>1.55</v>
      </c>
      <c r="X6" s="20">
        <f t="shared" si="3"/>
        <v>2590.3200000000002</v>
      </c>
      <c r="Y6" s="21">
        <f>IF(Y7="",NA(),Y7)</f>
        <v>56.3</v>
      </c>
      <c r="Z6" s="21">
        <f t="shared" ref="Z6:AH6" si="4">IF(Z7="",NA(),Z7)</f>
        <v>51.19</v>
      </c>
      <c r="AA6" s="21">
        <f t="shared" si="4"/>
        <v>50.27</v>
      </c>
      <c r="AB6" s="21">
        <f t="shared" si="4"/>
        <v>50.05</v>
      </c>
      <c r="AC6" s="21">
        <f t="shared" si="4"/>
        <v>53.61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85.2</v>
      </c>
      <c r="BG6" s="21">
        <f t="shared" ref="BG6:BO6" si="7">IF(BG7="",NA(),BG7)</f>
        <v>72.010000000000005</v>
      </c>
      <c r="BH6" s="21">
        <f t="shared" si="7"/>
        <v>53.02</v>
      </c>
      <c r="BI6" s="21">
        <f t="shared" si="7"/>
        <v>39.5</v>
      </c>
      <c r="BJ6" s="21">
        <f t="shared" si="7"/>
        <v>26.97</v>
      </c>
      <c r="BK6" s="21">
        <f t="shared" si="7"/>
        <v>789.46</v>
      </c>
      <c r="BL6" s="21">
        <f t="shared" si="7"/>
        <v>826.83</v>
      </c>
      <c r="BM6" s="21">
        <f t="shared" si="7"/>
        <v>867.83</v>
      </c>
      <c r="BN6" s="21">
        <f t="shared" si="7"/>
        <v>791.76</v>
      </c>
      <c r="BO6" s="21">
        <f t="shared" si="7"/>
        <v>900.82</v>
      </c>
      <c r="BP6" s="20" t="str">
        <f>IF(BP7="","",IF(BP7="-","【-】","【"&amp;SUBSTITUTE(TEXT(BP7,"#,##0.00"),"-","△")&amp;"】"))</f>
        <v>【809.19】</v>
      </c>
      <c r="BQ6" s="21">
        <f>IF(BQ7="",NA(),BQ7)</f>
        <v>55.15</v>
      </c>
      <c r="BR6" s="21">
        <f t="shared" ref="BR6:BZ6" si="8">IF(BR7="",NA(),BR7)</f>
        <v>59.72</v>
      </c>
      <c r="BS6" s="21">
        <f t="shared" si="8"/>
        <v>59.62</v>
      </c>
      <c r="BT6" s="21">
        <f t="shared" si="8"/>
        <v>59.37</v>
      </c>
      <c r="BU6" s="21">
        <f t="shared" si="8"/>
        <v>50.9</v>
      </c>
      <c r="BV6" s="21">
        <f t="shared" si="8"/>
        <v>57.77</v>
      </c>
      <c r="BW6" s="21">
        <f t="shared" si="8"/>
        <v>57.31</v>
      </c>
      <c r="BX6" s="21">
        <f t="shared" si="8"/>
        <v>57.08</v>
      </c>
      <c r="BY6" s="21">
        <f t="shared" si="8"/>
        <v>56.26</v>
      </c>
      <c r="BZ6" s="21">
        <f t="shared" si="8"/>
        <v>52.94</v>
      </c>
      <c r="CA6" s="20" t="str">
        <f>IF(CA7="","",IF(CA7="-","【-】","【"&amp;SUBSTITUTE(TEXT(CA7,"#,##0.00"),"-","△")&amp;"】"))</f>
        <v>【57.02】</v>
      </c>
      <c r="CB6" s="21">
        <f>IF(CB7="",NA(),CB7)</f>
        <v>256.3</v>
      </c>
      <c r="CC6" s="21">
        <f t="shared" ref="CC6:CK6" si="9">IF(CC7="",NA(),CC7)</f>
        <v>239.96</v>
      </c>
      <c r="CD6" s="21">
        <f t="shared" si="9"/>
        <v>236.69</v>
      </c>
      <c r="CE6" s="21">
        <f t="shared" si="9"/>
        <v>239.61</v>
      </c>
      <c r="CF6" s="21">
        <f t="shared" si="9"/>
        <v>283.04000000000002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59.68</v>
      </c>
      <c r="CN6" s="21">
        <f t="shared" ref="CN6:CV6" si="10">IF(CN7="",NA(),CN7)</f>
        <v>58.23</v>
      </c>
      <c r="CO6" s="21">
        <f t="shared" si="10"/>
        <v>59.2</v>
      </c>
      <c r="CP6" s="21">
        <f t="shared" si="10"/>
        <v>58.14</v>
      </c>
      <c r="CQ6" s="21">
        <f t="shared" si="10"/>
        <v>56.68</v>
      </c>
      <c r="CR6" s="21">
        <f t="shared" si="10"/>
        <v>50.68</v>
      </c>
      <c r="CS6" s="21">
        <f t="shared" si="10"/>
        <v>50.14</v>
      </c>
      <c r="CT6" s="21">
        <f t="shared" si="10"/>
        <v>54.83</v>
      </c>
      <c r="CU6" s="21">
        <f t="shared" si="10"/>
        <v>66.53</v>
      </c>
      <c r="CV6" s="21">
        <f t="shared" si="10"/>
        <v>52.35</v>
      </c>
      <c r="CW6" s="20" t="str">
        <f>IF(CW7="","",IF(CW7="-","【-】","【"&amp;SUBSTITUTE(TEXT(CW7,"#,##0.00"),"-","△")&amp;"】"))</f>
        <v>【52.55】</v>
      </c>
      <c r="CX6" s="21">
        <f>IF(CX7="",NA(),CX7)</f>
        <v>98.17</v>
      </c>
      <c r="CY6" s="21">
        <f t="shared" ref="CY6:DG6" si="11">IF(CY7="",NA(),CY7)</f>
        <v>97.88</v>
      </c>
      <c r="CZ6" s="21">
        <f t="shared" si="11"/>
        <v>97.61</v>
      </c>
      <c r="DA6" s="21">
        <f t="shared" si="11"/>
        <v>98.48</v>
      </c>
      <c r="DB6" s="21">
        <f t="shared" si="11"/>
        <v>97.88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252026</v>
      </c>
      <c r="D7" s="23">
        <v>47</v>
      </c>
      <c r="E7" s="23">
        <v>17</v>
      </c>
      <c r="F7" s="23">
        <v>5</v>
      </c>
      <c r="G7" s="23">
        <v>0</v>
      </c>
      <c r="H7" s="23" t="s">
        <v>98</v>
      </c>
      <c r="I7" s="23" t="s">
        <v>99</v>
      </c>
      <c r="J7" s="23" t="s">
        <v>100</v>
      </c>
      <c r="K7" s="23" t="s">
        <v>101</v>
      </c>
      <c r="L7" s="23" t="s">
        <v>102</v>
      </c>
      <c r="M7" s="23" t="s">
        <v>103</v>
      </c>
      <c r="N7" s="24" t="s">
        <v>104</v>
      </c>
      <c r="O7" s="24" t="s">
        <v>105</v>
      </c>
      <c r="P7" s="24">
        <v>3.6</v>
      </c>
      <c r="Q7" s="24">
        <v>100</v>
      </c>
      <c r="R7" s="24">
        <v>3949</v>
      </c>
      <c r="S7" s="24">
        <v>111648</v>
      </c>
      <c r="T7" s="24">
        <v>196.87</v>
      </c>
      <c r="U7" s="24">
        <v>567.12</v>
      </c>
      <c r="V7" s="24">
        <v>4015</v>
      </c>
      <c r="W7" s="24">
        <v>1.55</v>
      </c>
      <c r="X7" s="24">
        <v>2590.3200000000002</v>
      </c>
      <c r="Y7" s="24">
        <v>56.3</v>
      </c>
      <c r="Z7" s="24">
        <v>51.19</v>
      </c>
      <c r="AA7" s="24">
        <v>50.27</v>
      </c>
      <c r="AB7" s="24">
        <v>50.05</v>
      </c>
      <c r="AC7" s="24">
        <v>53.61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85.2</v>
      </c>
      <c r="BG7" s="24">
        <v>72.010000000000005</v>
      </c>
      <c r="BH7" s="24">
        <v>53.02</v>
      </c>
      <c r="BI7" s="24">
        <v>39.5</v>
      </c>
      <c r="BJ7" s="24">
        <v>26.97</v>
      </c>
      <c r="BK7" s="24">
        <v>789.46</v>
      </c>
      <c r="BL7" s="24">
        <v>826.83</v>
      </c>
      <c r="BM7" s="24">
        <v>867.83</v>
      </c>
      <c r="BN7" s="24">
        <v>791.76</v>
      </c>
      <c r="BO7" s="24">
        <v>900.82</v>
      </c>
      <c r="BP7" s="24">
        <v>809.19</v>
      </c>
      <c r="BQ7" s="24">
        <v>55.15</v>
      </c>
      <c r="BR7" s="24">
        <v>59.72</v>
      </c>
      <c r="BS7" s="24">
        <v>59.62</v>
      </c>
      <c r="BT7" s="24">
        <v>59.37</v>
      </c>
      <c r="BU7" s="24">
        <v>50.9</v>
      </c>
      <c r="BV7" s="24">
        <v>57.77</v>
      </c>
      <c r="BW7" s="24">
        <v>57.31</v>
      </c>
      <c r="BX7" s="24">
        <v>57.08</v>
      </c>
      <c r="BY7" s="24">
        <v>56.26</v>
      </c>
      <c r="BZ7" s="24">
        <v>52.94</v>
      </c>
      <c r="CA7" s="24">
        <v>57.02</v>
      </c>
      <c r="CB7" s="24">
        <v>256.3</v>
      </c>
      <c r="CC7" s="24">
        <v>239.96</v>
      </c>
      <c r="CD7" s="24">
        <v>236.69</v>
      </c>
      <c r="CE7" s="24">
        <v>239.61</v>
      </c>
      <c r="CF7" s="24">
        <v>283.04000000000002</v>
      </c>
      <c r="CG7" s="24">
        <v>274.35000000000002</v>
      </c>
      <c r="CH7" s="24">
        <v>273.52</v>
      </c>
      <c r="CI7" s="24">
        <v>274.99</v>
      </c>
      <c r="CJ7" s="24">
        <v>282.08999999999997</v>
      </c>
      <c r="CK7" s="24">
        <v>303.27999999999997</v>
      </c>
      <c r="CL7" s="24">
        <v>273.68</v>
      </c>
      <c r="CM7" s="24">
        <v>59.68</v>
      </c>
      <c r="CN7" s="24">
        <v>58.23</v>
      </c>
      <c r="CO7" s="24">
        <v>59.2</v>
      </c>
      <c r="CP7" s="24">
        <v>58.14</v>
      </c>
      <c r="CQ7" s="24">
        <v>56.68</v>
      </c>
      <c r="CR7" s="24">
        <v>50.68</v>
      </c>
      <c r="CS7" s="24">
        <v>50.14</v>
      </c>
      <c r="CT7" s="24">
        <v>54.83</v>
      </c>
      <c r="CU7" s="24">
        <v>66.53</v>
      </c>
      <c r="CV7" s="24">
        <v>52.35</v>
      </c>
      <c r="CW7" s="24">
        <v>52.55</v>
      </c>
      <c r="CX7" s="24">
        <v>98.17</v>
      </c>
      <c r="CY7" s="24">
        <v>97.88</v>
      </c>
      <c r="CZ7" s="24">
        <v>97.61</v>
      </c>
      <c r="DA7" s="24">
        <v>98.48</v>
      </c>
      <c r="DB7" s="24">
        <v>97.88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船野 貴徳</cp:lastModifiedBy>
  <cp:lastPrinted>2024-02-08T12:30:15Z</cp:lastPrinted>
  <dcterms:created xsi:type="dcterms:W3CDTF">2023-12-12T02:54:45Z</dcterms:created>
  <dcterms:modified xsi:type="dcterms:W3CDTF">2024-02-08T12:31:44Z</dcterms:modified>
  <cp:category/>
</cp:coreProperties>
</file>