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989\Desktop\小川\HP\法人市民税様式\"/>
    </mc:Choice>
  </mc:AlternateContent>
  <xr:revisionPtr revIDLastSave="0" documentId="13_ncr:1_{27A38757-095A-4DFF-A76F-0C971AE39B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力用" sheetId="2" r:id="rId1"/>
    <sheet name="印刷用" sheetId="1" r:id="rId2"/>
  </sheets>
  <definedNames>
    <definedName name="_xlnm.Print_Area" localSheetId="1">印刷用!$B$1:$AZ$28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4" i="1" l="1"/>
  <c r="W20" i="1"/>
  <c r="I18" i="1" l="1"/>
  <c r="AA18" i="1" s="1"/>
  <c r="AS18" i="1" s="1"/>
  <c r="AY22" i="1" l="1"/>
  <c r="AX22" i="1"/>
  <c r="AW22" i="1"/>
  <c r="AV22" i="1"/>
  <c r="AU22" i="1"/>
  <c r="AT22" i="1"/>
  <c r="AS22" i="1"/>
  <c r="AR22" i="1"/>
  <c r="AQ22" i="1"/>
  <c r="AP22" i="1"/>
  <c r="AO22" i="1"/>
  <c r="AY21" i="1"/>
  <c r="AX21" i="1"/>
  <c r="AW21" i="1"/>
  <c r="AV21" i="1"/>
  <c r="AU21" i="1"/>
  <c r="AT21" i="1"/>
  <c r="AS21" i="1"/>
  <c r="AR21" i="1"/>
  <c r="AQ21" i="1"/>
  <c r="AP21" i="1"/>
  <c r="AO21" i="1"/>
  <c r="AY20" i="1"/>
  <c r="AX20" i="1"/>
  <c r="AW20" i="1"/>
  <c r="AV20" i="1"/>
  <c r="AU20" i="1"/>
  <c r="AT20" i="1"/>
  <c r="AS20" i="1"/>
  <c r="AR20" i="1"/>
  <c r="AQ20" i="1"/>
  <c r="AP20" i="1"/>
  <c r="AO20" i="1"/>
  <c r="AY19" i="1"/>
  <c r="AX19" i="1"/>
  <c r="AW19" i="1"/>
  <c r="AV19" i="1"/>
  <c r="AU19" i="1"/>
  <c r="AT19" i="1"/>
  <c r="AS19" i="1"/>
  <c r="AR19" i="1"/>
  <c r="AQ19" i="1"/>
  <c r="AP19" i="1"/>
  <c r="AO19" i="1"/>
  <c r="AV18" i="1"/>
  <c r="AO18" i="1"/>
  <c r="AL18" i="1"/>
  <c r="AU16" i="1"/>
  <c r="AL16" i="1"/>
  <c r="AL13" i="1"/>
  <c r="AL11" i="1"/>
  <c r="AM10" i="1"/>
  <c r="U24" i="1"/>
  <c r="AG22" i="1"/>
  <c r="AF22" i="1"/>
  <c r="AE22" i="1"/>
  <c r="AD22" i="1"/>
  <c r="AC22" i="1"/>
  <c r="AB22" i="1"/>
  <c r="AA22" i="1"/>
  <c r="Z22" i="1"/>
  <c r="Y22" i="1"/>
  <c r="X22" i="1"/>
  <c r="W22" i="1"/>
  <c r="AG21" i="1"/>
  <c r="AF21" i="1"/>
  <c r="AE21" i="1"/>
  <c r="AD21" i="1"/>
  <c r="AC21" i="1"/>
  <c r="AB21" i="1"/>
  <c r="AA21" i="1"/>
  <c r="Z21" i="1"/>
  <c r="Y21" i="1"/>
  <c r="X21" i="1"/>
  <c r="W21" i="1"/>
  <c r="AG20" i="1"/>
  <c r="AF20" i="1"/>
  <c r="AE20" i="1"/>
  <c r="AD20" i="1"/>
  <c r="AC20" i="1"/>
  <c r="AB20" i="1"/>
  <c r="AA20" i="1"/>
  <c r="Z20" i="1"/>
  <c r="Y20" i="1"/>
  <c r="X20" i="1"/>
  <c r="AG19" i="1"/>
  <c r="AF19" i="1"/>
  <c r="AE19" i="1"/>
  <c r="AD19" i="1"/>
  <c r="AC19" i="1"/>
  <c r="AB19" i="1"/>
  <c r="AA19" i="1"/>
  <c r="Z19" i="1"/>
  <c r="Y19" i="1"/>
  <c r="X19" i="1"/>
  <c r="W19" i="1"/>
  <c r="AD18" i="1"/>
  <c r="W18" i="1"/>
  <c r="T18" i="1"/>
  <c r="AC16" i="1"/>
  <c r="T16" i="1"/>
  <c r="T13" i="1"/>
  <c r="T11" i="1"/>
  <c r="U10" i="1"/>
  <c r="C24" i="1"/>
  <c r="O22" i="1"/>
  <c r="N22" i="1"/>
  <c r="M22" i="1"/>
  <c r="L22" i="1"/>
  <c r="K22" i="1"/>
  <c r="J22" i="1"/>
  <c r="I22" i="1"/>
  <c r="H22" i="1"/>
  <c r="G22" i="1"/>
  <c r="F22" i="1"/>
  <c r="E22" i="1"/>
  <c r="O21" i="1"/>
  <c r="N21" i="1"/>
  <c r="M21" i="1"/>
  <c r="L21" i="1"/>
  <c r="K21" i="1"/>
  <c r="J21" i="1"/>
  <c r="I21" i="1"/>
  <c r="H21" i="1"/>
  <c r="G21" i="1"/>
  <c r="F21" i="1"/>
  <c r="E21" i="1"/>
  <c r="O20" i="1"/>
  <c r="N20" i="1"/>
  <c r="M20" i="1"/>
  <c r="L20" i="1"/>
  <c r="K20" i="1"/>
  <c r="J20" i="1"/>
  <c r="I20" i="1"/>
  <c r="H20" i="1"/>
  <c r="G20" i="1"/>
  <c r="F20" i="1"/>
  <c r="E20" i="1"/>
  <c r="N19" i="1"/>
  <c r="M19" i="1"/>
  <c r="L19" i="1"/>
  <c r="K19" i="1"/>
  <c r="J19" i="1"/>
  <c r="I19" i="1"/>
  <c r="H19" i="1"/>
  <c r="G19" i="1"/>
  <c r="F19" i="1"/>
  <c r="E19" i="1"/>
  <c r="O19" i="1"/>
  <c r="L18" i="1"/>
  <c r="E18" i="1"/>
  <c r="B18" i="1"/>
  <c r="K16" i="1"/>
  <c r="B16" i="1"/>
  <c r="B13" i="1"/>
  <c r="B11" i="1"/>
  <c r="C10" i="1"/>
  <c r="C14" i="2"/>
  <c r="B19" i="2"/>
  <c r="AY23" i="1" s="1"/>
  <c r="E23" i="1" l="1"/>
  <c r="F23" i="1"/>
  <c r="G23" i="1"/>
  <c r="H23" i="1"/>
  <c r="I23" i="1"/>
  <c r="J23" i="1"/>
  <c r="K23" i="1"/>
  <c r="L23" i="1"/>
  <c r="M23" i="1"/>
  <c r="N23" i="1"/>
  <c r="O23" i="1"/>
  <c r="W23" i="1"/>
  <c r="X23" i="1"/>
  <c r="Y23" i="1"/>
  <c r="Z23" i="1"/>
  <c r="AA23" i="1"/>
  <c r="AB23" i="1"/>
  <c r="AC23" i="1"/>
  <c r="AD23" i="1"/>
  <c r="AE23" i="1"/>
  <c r="AF23" i="1"/>
  <c r="AG23" i="1"/>
  <c r="AO23" i="1"/>
  <c r="AP23" i="1"/>
  <c r="AQ23" i="1"/>
  <c r="AR23" i="1"/>
  <c r="AS23" i="1"/>
  <c r="AT23" i="1"/>
  <c r="AU23" i="1"/>
  <c r="AV23" i="1"/>
  <c r="AW23" i="1"/>
  <c r="AX23" i="1"/>
</calcChain>
</file>

<file path=xl/sharedStrings.xml><?xml version="1.0" encoding="utf-8"?>
<sst xmlns="http://schemas.openxmlformats.org/spreadsheetml/2006/main" count="136" uniqueCount="75">
  <si>
    <t>市町村コード</t>
    <rPh sb="0" eb="3">
      <t>シチョウソン</t>
    </rPh>
    <phoneticPr fontId="1"/>
  </si>
  <si>
    <t>口　　　座　　　番　　　号</t>
    <rPh sb="0" eb="1">
      <t>クチ</t>
    </rPh>
    <rPh sb="4" eb="5">
      <t>ザ</t>
    </rPh>
    <rPh sb="8" eb="9">
      <t>バン</t>
    </rPh>
    <rPh sb="12" eb="13">
      <t>ゴウ</t>
    </rPh>
    <phoneticPr fontId="1"/>
  </si>
  <si>
    <t>加　　　　　　　入　　　　　　　者</t>
    <rPh sb="0" eb="1">
      <t>カ</t>
    </rPh>
    <rPh sb="8" eb="9">
      <t>イリ</t>
    </rPh>
    <rPh sb="16" eb="17">
      <t>シャ</t>
    </rPh>
    <phoneticPr fontId="1"/>
  </si>
  <si>
    <t>年　度</t>
    <rPh sb="0" eb="1">
      <t>トシ</t>
    </rPh>
    <rPh sb="2" eb="3">
      <t>ド</t>
    </rPh>
    <phoneticPr fontId="1"/>
  </si>
  <si>
    <t>※　　　　処　　　　理　　　　事　　　　項</t>
    <rPh sb="5" eb="6">
      <t>トコロ</t>
    </rPh>
    <rPh sb="10" eb="11">
      <t>リ</t>
    </rPh>
    <rPh sb="15" eb="16">
      <t>コト</t>
    </rPh>
    <rPh sb="20" eb="21">
      <t>コウ</t>
    </rPh>
    <phoneticPr fontId="1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</si>
  <si>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1"/>
  </si>
  <si>
    <t>から</t>
    <phoneticPr fontId="1"/>
  </si>
  <si>
    <t>まで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</si>
  <si>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</si>
  <si>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01</t>
    <phoneticPr fontId="1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</si>
  <si>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1"/>
  </si>
  <si>
    <t>延　 滞　 金</t>
    <rPh sb="0" eb="1">
      <t>エン</t>
    </rPh>
    <rPh sb="3" eb="4">
      <t>タイ</t>
    </rPh>
    <rPh sb="6" eb="7">
      <t>キン</t>
    </rPh>
    <phoneticPr fontId="1"/>
  </si>
  <si>
    <t>03</t>
    <phoneticPr fontId="1"/>
  </si>
  <si>
    <t>督促手数料</t>
    <rPh sb="0" eb="2">
      <t>トクソク</t>
    </rPh>
    <rPh sb="2" eb="5">
      <t>テスウリョウ</t>
    </rPh>
    <phoneticPr fontId="1"/>
  </si>
  <si>
    <t>04</t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</si>
  <si>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</si>
  <si>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05</t>
    <phoneticPr fontId="1"/>
  </si>
  <si>
    <t>納期限</t>
    <rPh sb="0" eb="3">
      <t>ノウキゲン</t>
    </rPh>
    <phoneticPr fontId="1"/>
  </si>
  <si>
    <t>領収日付印</t>
    <rPh sb="0" eb="1">
      <t>リョウ</t>
    </rPh>
    <rPh sb="1" eb="2">
      <t>オサム</t>
    </rPh>
    <rPh sb="2" eb="3">
      <t>ヒ</t>
    </rPh>
    <rPh sb="3" eb="4">
      <t>ツ</t>
    </rPh>
    <rPh sb="4" eb="5">
      <t>イン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</si>
  <si>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</si>
  <si>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</si>
  <si>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</si>
  <si>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取りまとめ局</t>
    <rPh sb="0" eb="1">
      <t>ト</t>
    </rPh>
    <rPh sb="5" eb="6">
      <t>キョク</t>
    </rPh>
    <phoneticPr fontId="1"/>
  </si>
  <si>
    <t>02</t>
    <phoneticPr fontId="1"/>
  </si>
  <si>
    <t>滋賀県</t>
    <rPh sb="0" eb="3">
      <t>シガケン</t>
    </rPh>
    <phoneticPr fontId="1"/>
  </si>
  <si>
    <t>　所在地及び法人名</t>
    <rPh sb="1" eb="4">
      <t>ショザイチ</t>
    </rPh>
    <rPh sb="4" eb="5">
      <t>オヨ</t>
    </rPh>
    <rPh sb="6" eb="8">
      <t>ホウジン</t>
    </rPh>
    <rPh sb="8" eb="9">
      <t>メイ</t>
    </rPh>
    <phoneticPr fontId="1"/>
  </si>
  <si>
    <t>上記のとおり通知します。（市町村保管）</t>
    <rPh sb="0" eb="2">
      <t>ジョウキ</t>
    </rPh>
    <rPh sb="6" eb="8">
      <t>ツウチ</t>
    </rPh>
    <rPh sb="13" eb="16">
      <t>シチョウソン</t>
    </rPh>
    <rPh sb="16" eb="18">
      <t>ホカン</t>
    </rPh>
    <phoneticPr fontId="1"/>
  </si>
  <si>
    <t>上記のとおり納付します。　　　　　　　　　　　　　　　　　　　　　　　(金融機関又は郵便局保管)</t>
    <rPh sb="0" eb="2">
      <t>ジョウキ</t>
    </rPh>
    <rPh sb="6" eb="8">
      <t>ノウフ</t>
    </rPh>
    <rPh sb="36" eb="38">
      <t>キンユウ</t>
    </rPh>
    <rPh sb="38" eb="40">
      <t>キカン</t>
    </rPh>
    <rPh sb="40" eb="41">
      <t>マタ</t>
    </rPh>
    <rPh sb="42" eb="45">
      <t>ユウビンキョク</t>
    </rPh>
    <rPh sb="45" eb="47">
      <t>ホカン</t>
    </rPh>
    <phoneticPr fontId="1"/>
  </si>
  <si>
    <t>上記のとおり領収しました。(納税者保管)
◎この納付書は、３連１組となっています
　ので、切り離さずに提出してください。</t>
    <rPh sb="0" eb="2">
      <t>ジョウキ</t>
    </rPh>
    <rPh sb="6" eb="8">
      <t>リョウシュウ</t>
    </rPh>
    <rPh sb="25" eb="28">
      <t>ノウフショ</t>
    </rPh>
    <rPh sb="31" eb="32">
      <t>レン</t>
    </rPh>
    <rPh sb="33" eb="34">
      <t>クミ</t>
    </rPh>
    <rPh sb="46" eb="47">
      <t>キ</t>
    </rPh>
    <rPh sb="48" eb="49">
      <t>ハナ</t>
    </rPh>
    <rPh sb="52" eb="54">
      <t>テイシュツ</t>
    </rPh>
    <phoneticPr fontId="1"/>
  </si>
  <si>
    <t>彦根市</t>
    <rPh sb="0" eb="2">
      <t>ヒコネ</t>
    </rPh>
    <rPh sb="2" eb="3">
      <t>シ</t>
    </rPh>
    <phoneticPr fontId="1"/>
  </si>
  <si>
    <t>彦 根 市 会 計 管 理 者</t>
    <rPh sb="0" eb="1">
      <t>ヒコ</t>
    </rPh>
    <rPh sb="2" eb="3">
      <t>ネ</t>
    </rPh>
    <rPh sb="4" eb="5">
      <t>シ</t>
    </rPh>
    <phoneticPr fontId="1"/>
  </si>
  <si>
    <t>01060-5-960249</t>
    <phoneticPr fontId="1"/>
  </si>
  <si>
    <t>滋賀銀行彦根支店</t>
    <rPh sb="0" eb="2">
      <t>シガ</t>
    </rPh>
    <rPh sb="2" eb="4">
      <t>ギンコウ</t>
    </rPh>
    <rPh sb="4" eb="6">
      <t>ヒコネ</t>
    </rPh>
    <rPh sb="6" eb="8">
      <t>シテン</t>
    </rPh>
    <phoneticPr fontId="1"/>
  </si>
  <si>
    <t>指定金融
機 関 名</t>
    <rPh sb="0" eb="2">
      <t>シテイ</t>
    </rPh>
    <rPh sb="2" eb="4">
      <t>キンユウ</t>
    </rPh>
    <rPh sb="5" eb="6">
      <t>キ</t>
    </rPh>
    <rPh sb="7" eb="8">
      <t>カン</t>
    </rPh>
    <rPh sb="9" eb="10">
      <t>メイ</t>
    </rPh>
    <phoneticPr fontId="1"/>
  </si>
  <si>
    <t>(取りまとめ店)</t>
    <phoneticPr fontId="1"/>
  </si>
  <si>
    <t>〒539-8794</t>
    <phoneticPr fontId="1"/>
  </si>
  <si>
    <t>大阪貯金
事務センター　　　　　　　　　　　</t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</si>
  <si>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</si>
  <si>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</si>
  <si>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</si>
  <si>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年度</t>
    <rPh sb="0" eb="2">
      <t>ネンド</t>
    </rPh>
    <phoneticPr fontId="1"/>
  </si>
  <si>
    <t>管理番号</t>
    <rPh sb="0" eb="2">
      <t>カンリ</t>
    </rPh>
    <rPh sb="2" eb="4">
      <t>バンゴウ</t>
    </rPh>
    <phoneticPr fontId="1"/>
  </si>
  <si>
    <t>開始事業年</t>
    <rPh sb="0" eb="2">
      <t>カイシ</t>
    </rPh>
    <rPh sb="2" eb="4">
      <t>ジギョウ</t>
    </rPh>
    <rPh sb="4" eb="5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</si>
  <si>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</si>
  <si>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</si>
  <si>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終了事業年</t>
    <rPh sb="0" eb="2">
      <t>シュウリョウ</t>
    </rPh>
    <rPh sb="2" eb="4">
      <t>ジギョウ</t>
    </rPh>
    <rPh sb="4" eb="5">
      <t>ネン</t>
    </rPh>
    <phoneticPr fontId="1"/>
  </si>
  <si>
    <t>申告区分</t>
    <rPh sb="0" eb="2">
      <t>シンコク</t>
    </rPh>
    <rPh sb="2" eb="4">
      <t>クブン</t>
    </rPh>
    <phoneticPr fontId="1"/>
  </si>
  <si>
    <t>申告区分その他</t>
    <rPh sb="0" eb="2">
      <t>シンコク</t>
    </rPh>
    <rPh sb="2" eb="4">
      <t>クブン</t>
    </rPh>
    <rPh sb="6" eb="7">
      <t>ホカ</t>
    </rPh>
    <phoneticPr fontId="1"/>
  </si>
  <si>
    <t>均等割額</t>
    <rPh sb="0" eb="3">
      <t>キントウワ</t>
    </rPh>
    <rPh sb="3" eb="4">
      <t>ガク</t>
    </rPh>
    <phoneticPr fontId="1"/>
  </si>
  <si>
    <t>延滞金額</t>
    <rPh sb="0" eb="3">
      <t>エンタイキン</t>
    </rPh>
    <rPh sb="3" eb="4">
      <t>ガク</t>
    </rPh>
    <phoneticPr fontId="1"/>
  </si>
  <si>
    <t>合計額</t>
    <rPh sb="0" eb="2">
      <t>ゴウケイ</t>
    </rPh>
    <rPh sb="2" eb="3">
      <t>ガク</t>
    </rPh>
    <phoneticPr fontId="1"/>
  </si>
  <si>
    <t>納期限年</t>
    <rPh sb="0" eb="3">
      <t>ノウキゲン</t>
    </rPh>
    <rPh sb="3" eb="4">
      <t>ネン</t>
    </rPh>
    <phoneticPr fontId="1"/>
  </si>
  <si>
    <t>月</t>
    <rPh sb="0" eb="1">
      <t>ガツ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</si>
  <si>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</si>
  <si>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</si>
  <si>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</si>
  <si>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</si>
  <si>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</si>
  <si>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</si>
  <si>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ホカ</t>
    </rPh>
    <phoneticPr fontId="1"/>
  </si>
  <si>
    <t>7桁数字で入力</t>
    <rPh sb="1" eb="2">
      <t>ケタ</t>
    </rPh>
    <rPh sb="2" eb="4">
      <t>スウジ</t>
    </rPh>
    <rPh sb="5" eb="7">
      <t>ニュウリョク</t>
    </rPh>
    <phoneticPr fontId="1"/>
  </si>
  <si>
    <t>7桁数字で入力</t>
    <phoneticPr fontId="1"/>
  </si>
  <si>
    <t>和暦2桁数字で入力</t>
    <rPh sb="0" eb="2">
      <t>ワレキ</t>
    </rPh>
    <rPh sb="3" eb="4">
      <t>ケタ</t>
    </rPh>
    <rPh sb="4" eb="6">
      <t>スウジ</t>
    </rPh>
    <rPh sb="7" eb="9">
      <t>ニュウリョク</t>
    </rPh>
    <phoneticPr fontId="1"/>
  </si>
  <si>
    <t>和暦2桁数字で入力</t>
    <rPh sb="0" eb="2">
      <t>ワレキ</t>
    </rPh>
    <phoneticPr fontId="1"/>
  </si>
  <si>
    <t>リストから選択</t>
    <rPh sb="5" eb="7">
      <t>センタク</t>
    </rPh>
    <phoneticPr fontId="1"/>
  </si>
  <si>
    <t>自動で計算されます</t>
    <rPh sb="0" eb="2">
      <t>ジドウ</t>
    </rPh>
    <rPh sb="3" eb="5">
      <t>ケイサン</t>
    </rPh>
    <phoneticPr fontId="1"/>
  </si>
  <si>
    <t>黄色枠内に必要事項を入力し、印刷用から印刷してください</t>
    <rPh sb="0" eb="2">
      <t>キイロ</t>
    </rPh>
    <rPh sb="2" eb="3">
      <t>ワク</t>
    </rPh>
    <rPh sb="3" eb="4">
      <t>ナイ</t>
    </rPh>
    <rPh sb="5" eb="7">
      <t>ヒツヨウ</t>
    </rPh>
    <rPh sb="7" eb="9">
      <t>ジコウ</t>
    </rPh>
    <rPh sb="10" eb="12">
      <t>ニュウリョク</t>
    </rPh>
    <rPh sb="14" eb="17">
      <t>インサツヨウ</t>
    </rPh>
    <rPh sb="19" eb="21">
      <t>インサツ</t>
    </rPh>
    <phoneticPr fontId="1"/>
  </si>
  <si>
    <t>11桁まで入力可</t>
    <rPh sb="2" eb="3">
      <t>ケタ</t>
    </rPh>
    <rPh sb="5" eb="7">
      <t>ニュウリョク</t>
    </rPh>
    <rPh sb="7" eb="8">
      <t>カ</t>
    </rPh>
    <phoneticPr fontId="1"/>
  </si>
  <si>
    <t xml:space="preserve">  法人市民税領収済通知書　　　　</t>
    <rPh sb="5" eb="6">
      <t>ミン</t>
    </rPh>
    <rPh sb="7" eb="9">
      <t>リョウシュウ</t>
    </rPh>
    <rPh sb="9" eb="10">
      <t>ズ</t>
    </rPh>
    <rPh sb="10" eb="13">
      <t>ツウチショ</t>
    </rPh>
    <phoneticPr fontId="1"/>
  </si>
  <si>
    <t>法人市民税納付書　　　　</t>
    <rPh sb="3" eb="4">
      <t>ミン</t>
    </rPh>
    <rPh sb="5" eb="8">
      <t>ノウフショ</t>
    </rPh>
    <phoneticPr fontId="1"/>
  </si>
  <si>
    <t>法人市民税領収証書　　　　</t>
    <rPh sb="3" eb="4">
      <t>ミン</t>
    </rPh>
    <rPh sb="5" eb="7">
      <t>リョウシュウ</t>
    </rPh>
    <rPh sb="8" eb="9">
      <t>ショ</t>
    </rPh>
    <phoneticPr fontId="1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</si>
  <si>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1"/>
  </si>
  <si>
    <t>管　　理　　番　　号</t>
    <phoneticPr fontId="1"/>
  </si>
  <si>
    <t>管　　理　　番　　号</t>
    <phoneticPr fontId="1"/>
  </si>
  <si>
    <t>事業年度(算定期間）</t>
    <rPh sb="0" eb="2">
      <t>ジギョウ</t>
    </rPh>
    <rPh sb="2" eb="4">
      <t>ネンド</t>
    </rPh>
    <rPh sb="5" eb="7">
      <t>サンテイ</t>
    </rPh>
    <rPh sb="7" eb="9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</si>
</sst>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name val="ＭＳ Ｐゴシック"/>
      <family val="3"/>
      <charset val="128"/>
    </font>
    <font>
      <sz val="3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ck">
        <color indexed="17"/>
      </left>
      <right/>
      <top style="thick">
        <color indexed="17"/>
      </top>
      <bottom/>
      <diagonal/>
    </border>
    <border>
      <left style="dashDot">
        <color indexed="64"/>
      </left>
      <right/>
      <top/>
      <bottom/>
      <diagonal/>
    </border>
    <border>
      <left style="thick">
        <color indexed="17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Protection="1">
      <alignment vertical="center"/>
      <protection hidden="1"/>
    </xf>
    <xf numFmtId="0" fontId="0" fillId="0" borderId="0" xfId="0" applyFont="1" applyAlignment="1" applyProtection="1">
      <alignment horizontal="center" vertical="top" textRotation="255"/>
      <protection hidden="1"/>
    </xf>
    <xf numFmtId="0" fontId="0" fillId="0" borderId="2" xfId="0" applyFont="1" applyBorder="1" applyAlignment="1" applyProtection="1">
      <alignment horizontal="center" vertical="top" textRotation="255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3" xfId="0" applyFont="1" applyBorder="1">
      <alignment vertical="center"/>
    </xf>
    <xf numFmtId="0" fontId="0" fillId="0" borderId="0" xfId="0" applyFont="1" applyAlignment="1">
      <alignment horizontal="center" vertical="top" textRotation="255"/>
    </xf>
    <xf numFmtId="0" fontId="0" fillId="0" borderId="2" xfId="0" applyFont="1" applyBorder="1" applyAlignment="1">
      <alignment horizontal="center" vertical="top" textRotation="255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 vertical="top" textRotation="255"/>
    </xf>
    <xf numFmtId="0" fontId="0" fillId="0" borderId="0" xfId="0" applyFont="1" applyBorder="1" applyAlignment="1">
      <alignment horizontal="center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textRotation="255"/>
    </xf>
    <xf numFmtId="0" fontId="5" fillId="0" borderId="5" xfId="0" applyFont="1" applyBorder="1" applyAlignment="1">
      <alignment horizontal="center" textRotation="255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5" fillId="0" borderId="43" xfId="0" applyFont="1" applyBorder="1" applyAlignment="1" applyProtection="1">
      <alignment vertical="center" shrinkToFit="1"/>
      <protection hidden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 wrapText="1" indent="1"/>
      <protection locked="0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hidden="1"/>
    </xf>
    <xf numFmtId="0" fontId="6" fillId="0" borderId="21" xfId="0" quotePrefix="1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hidden="1"/>
    </xf>
    <xf numFmtId="0" fontId="0" fillId="0" borderId="28" xfId="0" applyFont="1" applyBorder="1">
      <alignment vertical="center"/>
    </xf>
    <xf numFmtId="0" fontId="9" fillId="0" borderId="44" xfId="0" applyFont="1" applyBorder="1" applyAlignment="1" applyProtection="1">
      <alignment horizontal="center" vertical="center" wrapText="1" shrinkToFit="1"/>
      <protection hidden="1"/>
    </xf>
    <xf numFmtId="0" fontId="1" fillId="0" borderId="46" xfId="0" applyFont="1" applyBorder="1" applyAlignment="1" applyProtection="1">
      <alignment horizontal="center" wrapText="1" shrinkToFit="1"/>
      <protection hidden="1"/>
    </xf>
    <xf numFmtId="0" fontId="0" fillId="0" borderId="29" xfId="0" applyFont="1" applyBorder="1" applyAlignment="1" applyProtection="1">
      <alignment horizontal="center" vertical="top" textRotation="255"/>
      <protection hidden="1"/>
    </xf>
    <xf numFmtId="0" fontId="0" fillId="0" borderId="29" xfId="0" applyFont="1" applyBorder="1" applyAlignment="1">
      <alignment horizontal="center" vertical="top" textRotation="255"/>
    </xf>
    <xf numFmtId="0" fontId="7" fillId="0" borderId="29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29" xfId="0" applyFont="1" applyBorder="1" applyAlignment="1">
      <alignment horizontal="center"/>
    </xf>
    <xf numFmtId="0" fontId="0" fillId="0" borderId="6" xfId="0" applyBorder="1" applyAlignment="1">
      <alignment horizontal="right" vertical="center"/>
    </xf>
    <xf numFmtId="0" fontId="0" fillId="2" borderId="6" xfId="0" applyFill="1" applyBorder="1">
      <alignment vertical="center"/>
    </xf>
    <xf numFmtId="0" fontId="0" fillId="0" borderId="6" xfId="0" applyFill="1" applyBorder="1">
      <alignment vertical="center"/>
    </xf>
    <xf numFmtId="177" fontId="0" fillId="2" borderId="6" xfId="0" applyNumberFormat="1" applyFill="1" applyBorder="1">
      <alignment vertical="center"/>
    </xf>
    <xf numFmtId="177" fontId="6" fillId="0" borderId="32" xfId="0" applyNumberFormat="1" applyFont="1" applyBorder="1" applyAlignment="1">
      <alignment vertical="top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0" fillId="0" borderId="62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1" fillId="0" borderId="47" xfId="0" applyFont="1" applyBorder="1" applyAlignment="1" applyProtection="1">
      <alignment horizontal="left" vertical="center" wrapText="1"/>
      <protection hidden="1"/>
    </xf>
    <xf numFmtId="0" fontId="1" fillId="0" borderId="48" xfId="0" applyFont="1" applyBorder="1" applyAlignment="1" applyProtection="1">
      <alignment horizontal="left" vertical="center" wrapText="1"/>
      <protection hidden="1"/>
    </xf>
    <xf numFmtId="0" fontId="0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58" xfId="0" applyFont="1" applyBorder="1" applyAlignment="1">
      <alignment horizontal="center" vertical="center" textRotation="255" wrapText="1"/>
    </xf>
    <xf numFmtId="0" fontId="0" fillId="0" borderId="3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5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57" fontId="0" fillId="0" borderId="14" xfId="0" quotePrefix="1" applyNumberFormat="1" applyFont="1" applyBorder="1" applyAlignment="1" applyProtection="1">
      <alignment horizontal="center" vertical="center"/>
      <protection locked="0"/>
    </xf>
    <xf numFmtId="0" fontId="0" fillId="0" borderId="4" xfId="0" quotePrefix="1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0" borderId="59" xfId="0" applyNumberFormat="1" applyFont="1" applyBorder="1" applyAlignment="1" applyProtection="1">
      <alignment horizontal="center" vertical="center" shrinkToFit="1"/>
      <protection locked="0"/>
    </xf>
    <xf numFmtId="176" fontId="6" fillId="0" borderId="60" xfId="0" applyNumberFormat="1" applyFont="1" applyBorder="1" applyAlignment="1" applyProtection="1">
      <alignment horizontal="center" vertical="center" shrinkToFit="1"/>
      <protection locked="0"/>
    </xf>
    <xf numFmtId="176" fontId="6" fillId="0" borderId="61" xfId="0" applyNumberFormat="1" applyFont="1" applyBorder="1" applyAlignment="1" applyProtection="1">
      <alignment horizontal="center" vertical="center" shrinkToFit="1"/>
      <protection locked="0"/>
    </xf>
    <xf numFmtId="0" fontId="6" fillId="0" borderId="50" xfId="0" applyFont="1" applyBorder="1" applyAlignment="1" applyProtection="1">
      <alignment horizontal="center" vertical="center" textRotation="255"/>
      <protection hidden="1"/>
    </xf>
    <xf numFmtId="0" fontId="6" fillId="0" borderId="45" xfId="0" applyFont="1" applyBorder="1" applyAlignment="1" applyProtection="1">
      <alignment horizontal="center" vertical="center" textRotation="255"/>
      <protection hidden="1"/>
    </xf>
    <xf numFmtId="0" fontId="6" fillId="0" borderId="44" xfId="0" applyFont="1" applyBorder="1" applyAlignment="1" applyProtection="1">
      <alignment horizontal="center" vertical="center" textRotation="255"/>
      <protection hidden="1"/>
    </xf>
    <xf numFmtId="0" fontId="6" fillId="0" borderId="51" xfId="0" applyFont="1" applyBorder="1" applyAlignment="1" applyProtection="1">
      <alignment horizontal="center" vertical="center" textRotation="255"/>
      <protection hidden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wrapText="1"/>
    </xf>
    <xf numFmtId="0" fontId="1" fillId="0" borderId="52" xfId="0" applyFont="1" applyBorder="1" applyAlignment="1" applyProtection="1">
      <alignment horizontal="center" vertical="center" wrapText="1"/>
      <protection hidden="1"/>
    </xf>
    <xf numFmtId="0" fontId="1" fillId="0" borderId="53" xfId="0" applyFont="1" applyBorder="1" applyAlignment="1" applyProtection="1">
      <alignment horizontal="center" vertical="center" wrapText="1"/>
      <protection hidden="1"/>
    </xf>
    <xf numFmtId="0" fontId="1" fillId="0" borderId="53" xfId="0" applyFont="1" applyBorder="1" applyAlignment="1" applyProtection="1">
      <alignment horizontal="left" vertical="center" wrapText="1"/>
      <protection hidden="1"/>
    </xf>
    <xf numFmtId="0" fontId="1" fillId="0" borderId="54" xfId="0" applyFont="1" applyBorder="1" applyAlignment="1" applyProtection="1">
      <alignment horizontal="left" vertical="center" wrapText="1"/>
      <protection hidden="1"/>
    </xf>
    <xf numFmtId="0" fontId="8" fillId="0" borderId="55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left" vertical="top" wrapText="1"/>
    </xf>
    <xf numFmtId="177" fontId="6" fillId="0" borderId="33" xfId="0" applyNumberFormat="1" applyFont="1" applyBorder="1" applyAlignment="1">
      <alignment horizontal="left"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17</xdr:row>
      <xdr:rowOff>276225</xdr:rowOff>
    </xdr:from>
    <xdr:to>
      <xdr:col>5</xdr:col>
      <xdr:colOff>47625</xdr:colOff>
      <xdr:row>18</xdr:row>
      <xdr:rowOff>142875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1000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5</xdr:col>
      <xdr:colOff>57150</xdr:colOff>
      <xdr:row>17</xdr:row>
      <xdr:rowOff>276225</xdr:rowOff>
    </xdr:from>
    <xdr:to>
      <xdr:col>6</xdr:col>
      <xdr:colOff>47625</xdr:colOff>
      <xdr:row>18</xdr:row>
      <xdr:rowOff>142875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1200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6</xdr:col>
      <xdr:colOff>57150</xdr:colOff>
      <xdr:row>17</xdr:row>
      <xdr:rowOff>276225</xdr:rowOff>
    </xdr:from>
    <xdr:to>
      <xdr:col>7</xdr:col>
      <xdr:colOff>47625</xdr:colOff>
      <xdr:row>18</xdr:row>
      <xdr:rowOff>142875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14001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7</xdr:col>
      <xdr:colOff>57150</xdr:colOff>
      <xdr:row>17</xdr:row>
      <xdr:rowOff>276225</xdr:rowOff>
    </xdr:from>
    <xdr:to>
      <xdr:col>8</xdr:col>
      <xdr:colOff>47625</xdr:colOff>
      <xdr:row>18</xdr:row>
      <xdr:rowOff>142875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16002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8</xdr:col>
      <xdr:colOff>57150</xdr:colOff>
      <xdr:row>17</xdr:row>
      <xdr:rowOff>276225</xdr:rowOff>
    </xdr:from>
    <xdr:to>
      <xdr:col>9</xdr:col>
      <xdr:colOff>47625</xdr:colOff>
      <xdr:row>18</xdr:row>
      <xdr:rowOff>142875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18002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9</xdr:col>
      <xdr:colOff>57150</xdr:colOff>
      <xdr:row>17</xdr:row>
      <xdr:rowOff>276225</xdr:rowOff>
    </xdr:from>
    <xdr:to>
      <xdr:col>10</xdr:col>
      <xdr:colOff>47625</xdr:colOff>
      <xdr:row>18</xdr:row>
      <xdr:rowOff>142875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20002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13</xdr:col>
      <xdr:colOff>57150</xdr:colOff>
      <xdr:row>17</xdr:row>
      <xdr:rowOff>276225</xdr:rowOff>
    </xdr:from>
    <xdr:to>
      <xdr:col>14</xdr:col>
      <xdr:colOff>47625</xdr:colOff>
      <xdr:row>18</xdr:row>
      <xdr:rowOff>142875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 bwMode="auto">
        <a:xfrm>
          <a:off x="28003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14</xdr:col>
      <xdr:colOff>57150</xdr:colOff>
      <xdr:row>17</xdr:row>
      <xdr:rowOff>276225</xdr:rowOff>
    </xdr:from>
    <xdr:to>
      <xdr:col>15</xdr:col>
      <xdr:colOff>47625</xdr:colOff>
      <xdr:row>18</xdr:row>
      <xdr:rowOff>142875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30003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4733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4933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51339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53340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55340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1043" name="Rectangle 19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/>
        </xdr:cNvSpPr>
      </xdr:nvSpPr>
      <xdr:spPr bwMode="auto">
        <a:xfrm>
          <a:off x="57340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59340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1045" name="Rectangle 2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/>
        </xdr:cNvSpPr>
      </xdr:nvSpPr>
      <xdr:spPr bwMode="auto">
        <a:xfrm>
          <a:off x="61341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1046" name="Rectangle 2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rrowheads="1"/>
        </xdr:cNvSpPr>
      </xdr:nvSpPr>
      <xdr:spPr bwMode="auto">
        <a:xfrm>
          <a:off x="6334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1047" name="Rectangle 23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rrowheads="1"/>
        </xdr:cNvSpPr>
      </xdr:nvSpPr>
      <xdr:spPr bwMode="auto">
        <a:xfrm>
          <a:off x="6534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050" name="Rectangle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051" name="Rectangle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052" name="Rectangle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053" name="Rectangle 29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054" name="Rectangle 30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055" name="Rectangle 3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056" name="Rectangle 32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057" name="Rectangle 3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059" name="Rectangle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064" name="Rectangle 40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Arrowheads="1"/>
        </xdr:cNvSpPr>
      </xdr:nvSpPr>
      <xdr:spPr bwMode="auto">
        <a:xfrm>
          <a:off x="4733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065" name="Rectangle 4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rrowheads="1"/>
        </xdr:cNvSpPr>
      </xdr:nvSpPr>
      <xdr:spPr bwMode="auto">
        <a:xfrm>
          <a:off x="4933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rrowheads="1"/>
        </xdr:cNvSpPr>
      </xdr:nvSpPr>
      <xdr:spPr bwMode="auto">
        <a:xfrm>
          <a:off x="51339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067" name="Rectangle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/>
        </xdr:cNvSpPr>
      </xdr:nvSpPr>
      <xdr:spPr bwMode="auto">
        <a:xfrm>
          <a:off x="53340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068" name="Rectangle 44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Arrowheads="1"/>
        </xdr:cNvSpPr>
      </xdr:nvSpPr>
      <xdr:spPr bwMode="auto">
        <a:xfrm>
          <a:off x="55340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1069" name="Rectangle 45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rrowheads="1"/>
        </xdr:cNvSpPr>
      </xdr:nvSpPr>
      <xdr:spPr bwMode="auto">
        <a:xfrm>
          <a:off x="57340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1070" name="Rectangle 46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rrowheads="1"/>
        </xdr:cNvSpPr>
      </xdr:nvSpPr>
      <xdr:spPr bwMode="auto">
        <a:xfrm>
          <a:off x="59340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1071" name="Rectangle 47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rrowheads="1"/>
        </xdr:cNvSpPr>
      </xdr:nvSpPr>
      <xdr:spPr bwMode="auto">
        <a:xfrm>
          <a:off x="61341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1072" name="Rectangle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/>
        </xdr:cNvSpPr>
      </xdr:nvSpPr>
      <xdr:spPr bwMode="auto">
        <a:xfrm>
          <a:off x="6334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1073" name="Rectangle 49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rrowheads="1"/>
        </xdr:cNvSpPr>
      </xdr:nvSpPr>
      <xdr:spPr bwMode="auto">
        <a:xfrm>
          <a:off x="6534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075" name="Rectangle 51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076" name="Rectangle 52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077" name="Rectangle 53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078" name="Rectangle 54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079" name="Rectangle 55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080" name="Rectangle 5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081" name="Rectangle 5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082" name="Rectangle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083" name="Rectangle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084" name="Rectangle 60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</xdr:col>
      <xdr:colOff>57150</xdr:colOff>
      <xdr:row>17</xdr:row>
      <xdr:rowOff>276225</xdr:rowOff>
    </xdr:from>
    <xdr:to>
      <xdr:col>5</xdr:col>
      <xdr:colOff>47625</xdr:colOff>
      <xdr:row>18</xdr:row>
      <xdr:rowOff>142875</xdr:rowOff>
    </xdr:to>
    <xdr:sp macro="" textlink="">
      <xdr:nvSpPr>
        <xdr:cNvPr id="1086" name="Rectangle 62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>
          <a:spLocks noChangeArrowheads="1"/>
        </xdr:cNvSpPr>
      </xdr:nvSpPr>
      <xdr:spPr bwMode="auto">
        <a:xfrm>
          <a:off x="1000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5</xdr:col>
      <xdr:colOff>57150</xdr:colOff>
      <xdr:row>17</xdr:row>
      <xdr:rowOff>276225</xdr:rowOff>
    </xdr:from>
    <xdr:to>
      <xdr:col>6</xdr:col>
      <xdr:colOff>47625</xdr:colOff>
      <xdr:row>18</xdr:row>
      <xdr:rowOff>142875</xdr:rowOff>
    </xdr:to>
    <xdr:sp macro="" textlink="">
      <xdr:nvSpPr>
        <xdr:cNvPr id="1087" name="Rectangle 63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 noChangeArrowheads="1"/>
        </xdr:cNvSpPr>
      </xdr:nvSpPr>
      <xdr:spPr bwMode="auto">
        <a:xfrm>
          <a:off x="1200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6</xdr:col>
      <xdr:colOff>57150</xdr:colOff>
      <xdr:row>17</xdr:row>
      <xdr:rowOff>276225</xdr:rowOff>
    </xdr:from>
    <xdr:to>
      <xdr:col>7</xdr:col>
      <xdr:colOff>47625</xdr:colOff>
      <xdr:row>18</xdr:row>
      <xdr:rowOff>142875</xdr:rowOff>
    </xdr:to>
    <xdr:sp macro="" textlink="">
      <xdr:nvSpPr>
        <xdr:cNvPr id="1088" name="Rectangle 64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>
          <a:spLocks noChangeArrowheads="1"/>
        </xdr:cNvSpPr>
      </xdr:nvSpPr>
      <xdr:spPr bwMode="auto">
        <a:xfrm>
          <a:off x="14001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7</xdr:col>
      <xdr:colOff>57150</xdr:colOff>
      <xdr:row>17</xdr:row>
      <xdr:rowOff>276225</xdr:rowOff>
    </xdr:from>
    <xdr:to>
      <xdr:col>8</xdr:col>
      <xdr:colOff>47625</xdr:colOff>
      <xdr:row>18</xdr:row>
      <xdr:rowOff>142875</xdr:rowOff>
    </xdr:to>
    <xdr:sp macro="" textlink="">
      <xdr:nvSpPr>
        <xdr:cNvPr id="1089" name="Rectangle 65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>
          <a:spLocks noChangeArrowheads="1"/>
        </xdr:cNvSpPr>
      </xdr:nvSpPr>
      <xdr:spPr bwMode="auto">
        <a:xfrm>
          <a:off x="16002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8</xdr:col>
      <xdr:colOff>57150</xdr:colOff>
      <xdr:row>17</xdr:row>
      <xdr:rowOff>276225</xdr:rowOff>
    </xdr:from>
    <xdr:to>
      <xdr:col>9</xdr:col>
      <xdr:colOff>47625</xdr:colOff>
      <xdr:row>18</xdr:row>
      <xdr:rowOff>142875</xdr:rowOff>
    </xdr:to>
    <xdr:sp macro="" textlink="">
      <xdr:nvSpPr>
        <xdr:cNvPr id="1090" name="Rectangle 66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>
          <a:spLocks noChangeArrowheads="1"/>
        </xdr:cNvSpPr>
      </xdr:nvSpPr>
      <xdr:spPr bwMode="auto">
        <a:xfrm>
          <a:off x="18002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9</xdr:col>
      <xdr:colOff>57150</xdr:colOff>
      <xdr:row>17</xdr:row>
      <xdr:rowOff>276225</xdr:rowOff>
    </xdr:from>
    <xdr:to>
      <xdr:col>10</xdr:col>
      <xdr:colOff>47625</xdr:colOff>
      <xdr:row>18</xdr:row>
      <xdr:rowOff>142875</xdr:rowOff>
    </xdr:to>
    <xdr:sp macro="" textlink="">
      <xdr:nvSpPr>
        <xdr:cNvPr id="1091" name="Rectangle 67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>
          <a:spLocks noChangeArrowheads="1"/>
        </xdr:cNvSpPr>
      </xdr:nvSpPr>
      <xdr:spPr bwMode="auto">
        <a:xfrm>
          <a:off x="20002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13</xdr:col>
      <xdr:colOff>57150</xdr:colOff>
      <xdr:row>17</xdr:row>
      <xdr:rowOff>276225</xdr:rowOff>
    </xdr:from>
    <xdr:to>
      <xdr:col>14</xdr:col>
      <xdr:colOff>47625</xdr:colOff>
      <xdr:row>18</xdr:row>
      <xdr:rowOff>142875</xdr:rowOff>
    </xdr:to>
    <xdr:sp macro="" textlink="">
      <xdr:nvSpPr>
        <xdr:cNvPr id="1095" name="Rectangle 7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Arrowheads="1"/>
        </xdr:cNvSpPr>
      </xdr:nvSpPr>
      <xdr:spPr bwMode="auto">
        <a:xfrm>
          <a:off x="28003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</xdr:col>
      <xdr:colOff>57150</xdr:colOff>
      <xdr:row>17</xdr:row>
      <xdr:rowOff>276225</xdr:rowOff>
    </xdr:from>
    <xdr:to>
      <xdr:col>5</xdr:col>
      <xdr:colOff>47625</xdr:colOff>
      <xdr:row>18</xdr:row>
      <xdr:rowOff>142875</xdr:rowOff>
    </xdr:to>
    <xdr:sp macro="" textlink="">
      <xdr:nvSpPr>
        <xdr:cNvPr id="1097" name="Rectangle 73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Arrowheads="1"/>
        </xdr:cNvSpPr>
      </xdr:nvSpPr>
      <xdr:spPr bwMode="auto">
        <a:xfrm>
          <a:off x="1000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5</xdr:col>
      <xdr:colOff>57150</xdr:colOff>
      <xdr:row>17</xdr:row>
      <xdr:rowOff>276225</xdr:rowOff>
    </xdr:from>
    <xdr:to>
      <xdr:col>6</xdr:col>
      <xdr:colOff>47625</xdr:colOff>
      <xdr:row>18</xdr:row>
      <xdr:rowOff>142875</xdr:rowOff>
    </xdr:to>
    <xdr:sp macro="" textlink="">
      <xdr:nvSpPr>
        <xdr:cNvPr id="1098" name="Rectangle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Arrowheads="1"/>
        </xdr:cNvSpPr>
      </xdr:nvSpPr>
      <xdr:spPr bwMode="auto">
        <a:xfrm>
          <a:off x="1200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6</xdr:col>
      <xdr:colOff>57150</xdr:colOff>
      <xdr:row>17</xdr:row>
      <xdr:rowOff>276225</xdr:rowOff>
    </xdr:from>
    <xdr:to>
      <xdr:col>7</xdr:col>
      <xdr:colOff>47625</xdr:colOff>
      <xdr:row>18</xdr:row>
      <xdr:rowOff>142875</xdr:rowOff>
    </xdr:to>
    <xdr:sp macro="" textlink="">
      <xdr:nvSpPr>
        <xdr:cNvPr id="1099" name="Rectangle 75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rrowheads="1"/>
        </xdr:cNvSpPr>
      </xdr:nvSpPr>
      <xdr:spPr bwMode="auto">
        <a:xfrm>
          <a:off x="14001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7</xdr:col>
      <xdr:colOff>57150</xdr:colOff>
      <xdr:row>17</xdr:row>
      <xdr:rowOff>276225</xdr:rowOff>
    </xdr:from>
    <xdr:to>
      <xdr:col>8</xdr:col>
      <xdr:colOff>47625</xdr:colOff>
      <xdr:row>18</xdr:row>
      <xdr:rowOff>142875</xdr:rowOff>
    </xdr:to>
    <xdr:sp macro="" textlink="">
      <xdr:nvSpPr>
        <xdr:cNvPr id="1100" name="Rectangle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Arrowheads="1"/>
        </xdr:cNvSpPr>
      </xdr:nvSpPr>
      <xdr:spPr bwMode="auto">
        <a:xfrm>
          <a:off x="16002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8</xdr:col>
      <xdr:colOff>57150</xdr:colOff>
      <xdr:row>17</xdr:row>
      <xdr:rowOff>276225</xdr:rowOff>
    </xdr:from>
    <xdr:to>
      <xdr:col>9</xdr:col>
      <xdr:colOff>47625</xdr:colOff>
      <xdr:row>18</xdr:row>
      <xdr:rowOff>142875</xdr:rowOff>
    </xdr:to>
    <xdr:sp macro="" textlink="">
      <xdr:nvSpPr>
        <xdr:cNvPr id="1101" name="Rectangle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Arrowheads="1"/>
        </xdr:cNvSpPr>
      </xdr:nvSpPr>
      <xdr:spPr bwMode="auto">
        <a:xfrm>
          <a:off x="18002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9</xdr:col>
      <xdr:colOff>57150</xdr:colOff>
      <xdr:row>17</xdr:row>
      <xdr:rowOff>276225</xdr:rowOff>
    </xdr:from>
    <xdr:to>
      <xdr:col>10</xdr:col>
      <xdr:colOff>47625</xdr:colOff>
      <xdr:row>18</xdr:row>
      <xdr:rowOff>142875</xdr:rowOff>
    </xdr:to>
    <xdr:sp macro="" textlink="">
      <xdr:nvSpPr>
        <xdr:cNvPr id="1102" name="Rectangle 78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Arrowheads="1"/>
        </xdr:cNvSpPr>
      </xdr:nvSpPr>
      <xdr:spPr bwMode="auto">
        <a:xfrm>
          <a:off x="20002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10</xdr:col>
      <xdr:colOff>44990</xdr:colOff>
      <xdr:row>17</xdr:row>
      <xdr:rowOff>280278</xdr:rowOff>
    </xdr:from>
    <xdr:to>
      <xdr:col>11</xdr:col>
      <xdr:colOff>35465</xdr:colOff>
      <xdr:row>18</xdr:row>
      <xdr:rowOff>146928</xdr:rowOff>
    </xdr:to>
    <xdr:sp macro="" textlink="">
      <xdr:nvSpPr>
        <xdr:cNvPr id="1103" name="Rectangle 79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rrowheads="1"/>
        </xdr:cNvSpPr>
      </xdr:nvSpPr>
      <xdr:spPr bwMode="auto">
        <a:xfrm>
          <a:off x="2176969" y="3684959"/>
          <a:ext cx="189081" cy="18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11</xdr:col>
      <xdr:colOff>49043</xdr:colOff>
      <xdr:row>17</xdr:row>
      <xdr:rowOff>280278</xdr:rowOff>
    </xdr:from>
    <xdr:to>
      <xdr:col>12</xdr:col>
      <xdr:colOff>39518</xdr:colOff>
      <xdr:row>18</xdr:row>
      <xdr:rowOff>146928</xdr:rowOff>
    </xdr:to>
    <xdr:sp macro="" textlink="">
      <xdr:nvSpPr>
        <xdr:cNvPr id="1104" name="Rectangle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Arrowheads="1"/>
        </xdr:cNvSpPr>
      </xdr:nvSpPr>
      <xdr:spPr bwMode="auto">
        <a:xfrm>
          <a:off x="2379628" y="3684959"/>
          <a:ext cx="189081" cy="18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12</xdr:col>
      <xdr:colOff>49044</xdr:colOff>
      <xdr:row>17</xdr:row>
      <xdr:rowOff>276225</xdr:rowOff>
    </xdr:from>
    <xdr:to>
      <xdr:col>13</xdr:col>
      <xdr:colOff>39518</xdr:colOff>
      <xdr:row>18</xdr:row>
      <xdr:rowOff>142875</xdr:rowOff>
    </xdr:to>
    <xdr:sp macro="" textlink="">
      <xdr:nvSpPr>
        <xdr:cNvPr id="1105" name="Rectangle 8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Arrowheads="1"/>
        </xdr:cNvSpPr>
      </xdr:nvSpPr>
      <xdr:spPr bwMode="auto">
        <a:xfrm>
          <a:off x="2578235" y="3680906"/>
          <a:ext cx="189081" cy="18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13</xdr:col>
      <xdr:colOff>57150</xdr:colOff>
      <xdr:row>17</xdr:row>
      <xdr:rowOff>276225</xdr:rowOff>
    </xdr:from>
    <xdr:to>
      <xdr:col>14</xdr:col>
      <xdr:colOff>47625</xdr:colOff>
      <xdr:row>18</xdr:row>
      <xdr:rowOff>142875</xdr:rowOff>
    </xdr:to>
    <xdr:sp macro="" textlink="">
      <xdr:nvSpPr>
        <xdr:cNvPr id="1106" name="Rectangle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Arrowheads="1"/>
        </xdr:cNvSpPr>
      </xdr:nvSpPr>
      <xdr:spPr bwMode="auto">
        <a:xfrm>
          <a:off x="28003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108" name="Rectangle 84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109" name="Rectangle 85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110" name="Rectangle 86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111" name="Rectangle 87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112" name="Rectangle 88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113" name="Rectangle 89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114" name="Rectangle 90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115" name="Rectangle 91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116" name="Rectangle 92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117" name="Rectangle 93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119" name="Rectangle 95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120" name="Rectangle 96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121" name="Rectangle 97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122" name="Rectangle 98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123" name="Rectangle 99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124" name="Rectangle 100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126" name="Rectangle 102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127" name="Rectangle 103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128" name="Rectangle 104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132" name="Rectangle 108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135" name="Rectangle 111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136" name="Rectangle 112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137" name="Rectangle 113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138" name="Rectangle 114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139" name="Rectangle 115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141" name="Rectangle 117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142" name="Rectangle 118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143" name="Rectangle 119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144" name="Rectangle 120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145" name="Rectangle 121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146" name="Rectangle 122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147" name="Rectangle 123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148" name="Rectangle 124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149" name="Rectangle 125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150" name="Rectangle 126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152" name="Rectangle 128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>
          <a:spLocks noChangeArrowheads="1"/>
        </xdr:cNvSpPr>
      </xdr:nvSpPr>
      <xdr:spPr bwMode="auto">
        <a:xfrm>
          <a:off x="4733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153" name="Rectangle 129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>
          <a:spLocks noChangeArrowheads="1"/>
        </xdr:cNvSpPr>
      </xdr:nvSpPr>
      <xdr:spPr bwMode="auto">
        <a:xfrm>
          <a:off x="4933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154" name="Rectangle 130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>
          <a:spLocks noChangeArrowheads="1"/>
        </xdr:cNvSpPr>
      </xdr:nvSpPr>
      <xdr:spPr bwMode="auto">
        <a:xfrm>
          <a:off x="51339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155" name="Rectangle 131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>
          <a:spLocks noChangeArrowheads="1"/>
        </xdr:cNvSpPr>
      </xdr:nvSpPr>
      <xdr:spPr bwMode="auto">
        <a:xfrm>
          <a:off x="53340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156" name="Rectangle 132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>
          <a:spLocks noChangeArrowheads="1"/>
        </xdr:cNvSpPr>
      </xdr:nvSpPr>
      <xdr:spPr bwMode="auto">
        <a:xfrm>
          <a:off x="55340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1157" name="Rectangle 133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>
          <a:spLocks noChangeArrowheads="1"/>
        </xdr:cNvSpPr>
      </xdr:nvSpPr>
      <xdr:spPr bwMode="auto">
        <a:xfrm>
          <a:off x="57340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1158" name="Rectangle 134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>
          <a:spLocks noChangeArrowheads="1"/>
        </xdr:cNvSpPr>
      </xdr:nvSpPr>
      <xdr:spPr bwMode="auto">
        <a:xfrm>
          <a:off x="59340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1159" name="Rectangle 135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>
          <a:spLocks noChangeArrowheads="1"/>
        </xdr:cNvSpPr>
      </xdr:nvSpPr>
      <xdr:spPr bwMode="auto">
        <a:xfrm>
          <a:off x="61341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1160" name="Rectangle 136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>
          <a:spLocks noChangeArrowheads="1"/>
        </xdr:cNvSpPr>
      </xdr:nvSpPr>
      <xdr:spPr bwMode="auto">
        <a:xfrm>
          <a:off x="6334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1161" name="Rectangle 137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>
          <a:spLocks noChangeArrowheads="1"/>
        </xdr:cNvSpPr>
      </xdr:nvSpPr>
      <xdr:spPr bwMode="auto">
        <a:xfrm>
          <a:off x="6534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163" name="Rectangle 139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>
          <a:spLocks noChangeArrowheads="1"/>
        </xdr:cNvSpPr>
      </xdr:nvSpPr>
      <xdr:spPr bwMode="auto">
        <a:xfrm>
          <a:off x="4733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164" name="Rectangle 140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>
          <a:spLocks noChangeArrowheads="1"/>
        </xdr:cNvSpPr>
      </xdr:nvSpPr>
      <xdr:spPr bwMode="auto">
        <a:xfrm>
          <a:off x="4933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165" name="Rectangle 141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>
          <a:spLocks noChangeArrowheads="1"/>
        </xdr:cNvSpPr>
      </xdr:nvSpPr>
      <xdr:spPr bwMode="auto">
        <a:xfrm>
          <a:off x="51339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166" name="Rectangle 142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>
          <a:spLocks noChangeArrowheads="1"/>
        </xdr:cNvSpPr>
      </xdr:nvSpPr>
      <xdr:spPr bwMode="auto">
        <a:xfrm>
          <a:off x="53340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167" name="Rectangle 143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>
          <a:spLocks noChangeArrowheads="1"/>
        </xdr:cNvSpPr>
      </xdr:nvSpPr>
      <xdr:spPr bwMode="auto">
        <a:xfrm>
          <a:off x="55340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1168" name="Rectangle 144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>
          <a:spLocks noChangeArrowheads="1"/>
        </xdr:cNvSpPr>
      </xdr:nvSpPr>
      <xdr:spPr bwMode="auto">
        <a:xfrm>
          <a:off x="57340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1169" name="Rectangle 145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>
          <a:spLocks noChangeArrowheads="1"/>
        </xdr:cNvSpPr>
      </xdr:nvSpPr>
      <xdr:spPr bwMode="auto">
        <a:xfrm>
          <a:off x="59340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1170" name="Rectangle 146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>
          <a:spLocks noChangeArrowheads="1"/>
        </xdr:cNvSpPr>
      </xdr:nvSpPr>
      <xdr:spPr bwMode="auto">
        <a:xfrm>
          <a:off x="61341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1171" name="Rectangle 147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>
          <a:spLocks noChangeArrowheads="1"/>
        </xdr:cNvSpPr>
      </xdr:nvSpPr>
      <xdr:spPr bwMode="auto">
        <a:xfrm>
          <a:off x="6334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1172" name="Rectangle 148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>
          <a:spLocks noChangeArrowheads="1"/>
        </xdr:cNvSpPr>
      </xdr:nvSpPr>
      <xdr:spPr bwMode="auto">
        <a:xfrm>
          <a:off x="6534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174" name="Rectangle 150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>
          <a:spLocks noChangeArrowheads="1"/>
        </xdr:cNvSpPr>
      </xdr:nvSpPr>
      <xdr:spPr bwMode="auto">
        <a:xfrm>
          <a:off x="4733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175" name="Rectangle 151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>
          <a:spLocks noChangeArrowheads="1"/>
        </xdr:cNvSpPr>
      </xdr:nvSpPr>
      <xdr:spPr bwMode="auto">
        <a:xfrm>
          <a:off x="4933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176" name="Rectangle 152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>
          <a:spLocks noChangeArrowheads="1"/>
        </xdr:cNvSpPr>
      </xdr:nvSpPr>
      <xdr:spPr bwMode="auto">
        <a:xfrm>
          <a:off x="51339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177" name="Rectangle 153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>
          <a:spLocks noChangeArrowheads="1"/>
        </xdr:cNvSpPr>
      </xdr:nvSpPr>
      <xdr:spPr bwMode="auto">
        <a:xfrm>
          <a:off x="53340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178" name="Rectangle 154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>
          <a:spLocks noChangeArrowheads="1"/>
        </xdr:cNvSpPr>
      </xdr:nvSpPr>
      <xdr:spPr bwMode="auto">
        <a:xfrm>
          <a:off x="55340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1179" name="Rectangle 155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>
          <a:spLocks noChangeArrowheads="1"/>
        </xdr:cNvSpPr>
      </xdr:nvSpPr>
      <xdr:spPr bwMode="auto">
        <a:xfrm>
          <a:off x="57340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1180" name="Rectangle 156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>
          <a:spLocks noChangeArrowheads="1"/>
        </xdr:cNvSpPr>
      </xdr:nvSpPr>
      <xdr:spPr bwMode="auto">
        <a:xfrm>
          <a:off x="59340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1181" name="Rectangle 157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>
          <a:spLocks noChangeArrowheads="1"/>
        </xdr:cNvSpPr>
      </xdr:nvSpPr>
      <xdr:spPr bwMode="auto">
        <a:xfrm>
          <a:off x="61341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1182" name="Rectangle 158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>
          <a:spLocks noChangeArrowheads="1"/>
        </xdr:cNvSpPr>
      </xdr:nvSpPr>
      <xdr:spPr bwMode="auto">
        <a:xfrm>
          <a:off x="63341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1183" name="Rectangle 159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>
          <a:spLocks noChangeArrowheads="1"/>
        </xdr:cNvSpPr>
      </xdr:nvSpPr>
      <xdr:spPr bwMode="auto">
        <a:xfrm>
          <a:off x="65341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185" name="Rectangle 161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186" name="Rectangle 162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187" name="Rectangle 163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188" name="Rectangle 164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189" name="Rectangle 165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190" name="Rectangle 166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191" name="Rectangle 167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193" name="Rectangle 169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194" name="Rectangle 170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196" name="Rectangle 172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197" name="Rectangle 173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198" name="Rectangle 174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199" name="Rectangle 175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201" name="Rectangle 177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202" name="Rectangle 178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203" name="Rectangle 179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204" name="Rectangle 180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205" name="Rectangle 181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1207" name="Rectangle 183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>
          <a:spLocks noChangeArrowheads="1"/>
        </xdr:cNvSpPr>
      </xdr:nvSpPr>
      <xdr:spPr bwMode="auto">
        <a:xfrm>
          <a:off x="84677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1208" name="Rectangle 184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>
          <a:spLocks noChangeArrowheads="1"/>
        </xdr:cNvSpPr>
      </xdr:nvSpPr>
      <xdr:spPr bwMode="auto">
        <a:xfrm>
          <a:off x="86677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1209" name="Rectangle 185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>
          <a:spLocks noChangeArrowheads="1"/>
        </xdr:cNvSpPr>
      </xdr:nvSpPr>
      <xdr:spPr bwMode="auto">
        <a:xfrm>
          <a:off x="88677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1210" name="Rectangle 186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>
          <a:spLocks noChangeArrowheads="1"/>
        </xdr:cNvSpPr>
      </xdr:nvSpPr>
      <xdr:spPr bwMode="auto">
        <a:xfrm>
          <a:off x="90678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1211" name="Rectangle 187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>
          <a:spLocks noChangeArrowheads="1"/>
        </xdr:cNvSpPr>
      </xdr:nvSpPr>
      <xdr:spPr bwMode="auto">
        <a:xfrm>
          <a:off x="92678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1212" name="Rectangle 188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>
          <a:spLocks noChangeArrowheads="1"/>
        </xdr:cNvSpPr>
      </xdr:nvSpPr>
      <xdr:spPr bwMode="auto">
        <a:xfrm>
          <a:off x="94678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1213" name="Rectangle 189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>
          <a:spLocks noChangeArrowheads="1"/>
        </xdr:cNvSpPr>
      </xdr:nvSpPr>
      <xdr:spPr bwMode="auto">
        <a:xfrm>
          <a:off x="96678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1214" name="Rectangle 190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Arrowheads="1"/>
        </xdr:cNvSpPr>
      </xdr:nvSpPr>
      <xdr:spPr bwMode="auto">
        <a:xfrm>
          <a:off x="986790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1215" name="Rectangle 191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Arrowheads="1"/>
        </xdr:cNvSpPr>
      </xdr:nvSpPr>
      <xdr:spPr bwMode="auto">
        <a:xfrm>
          <a:off x="1006792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1216" name="Rectangle 192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>
          <a:spLocks noChangeArrowheads="1"/>
        </xdr:cNvSpPr>
      </xdr:nvSpPr>
      <xdr:spPr bwMode="auto">
        <a:xfrm>
          <a:off x="10267950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14</xdr:col>
      <xdr:colOff>57150</xdr:colOff>
      <xdr:row>17</xdr:row>
      <xdr:rowOff>276225</xdr:rowOff>
    </xdr:from>
    <xdr:to>
      <xdr:col>15</xdr:col>
      <xdr:colOff>47625</xdr:colOff>
      <xdr:row>18</xdr:row>
      <xdr:rowOff>142875</xdr:rowOff>
    </xdr:to>
    <xdr:sp macro="" textlink="">
      <xdr:nvSpPr>
        <xdr:cNvPr id="1218" name="Rectangle 194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rrowheads="1"/>
        </xdr:cNvSpPr>
      </xdr:nvSpPr>
      <xdr:spPr bwMode="auto">
        <a:xfrm>
          <a:off x="30003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14</xdr:col>
      <xdr:colOff>57150</xdr:colOff>
      <xdr:row>17</xdr:row>
      <xdr:rowOff>276225</xdr:rowOff>
    </xdr:from>
    <xdr:to>
      <xdr:col>15</xdr:col>
      <xdr:colOff>47625</xdr:colOff>
      <xdr:row>18</xdr:row>
      <xdr:rowOff>142875</xdr:rowOff>
    </xdr:to>
    <xdr:sp macro="" textlink="">
      <xdr:nvSpPr>
        <xdr:cNvPr id="1219" name="Rectangle 195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>
          <a:spLocks noChangeArrowheads="1"/>
        </xdr:cNvSpPr>
      </xdr:nvSpPr>
      <xdr:spPr bwMode="auto">
        <a:xfrm>
          <a:off x="3000375" y="36861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12</xdr:col>
      <xdr:colOff>114300</xdr:colOff>
      <xdr:row>3</xdr:row>
      <xdr:rowOff>95250</xdr:rowOff>
    </xdr:from>
    <xdr:to>
      <xdr:col>13</xdr:col>
      <xdr:colOff>171450</xdr:colOff>
      <xdr:row>4</xdr:row>
      <xdr:rowOff>95250</xdr:rowOff>
    </xdr:to>
    <xdr:sp macro="" textlink="">
      <xdr:nvSpPr>
        <xdr:cNvPr id="1228" name="Oval 204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Arrowheads="1"/>
        </xdr:cNvSpPr>
      </xdr:nvSpPr>
      <xdr:spPr bwMode="auto">
        <a:xfrm>
          <a:off x="2657475" y="466725"/>
          <a:ext cx="257175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round/>
          <a:headEnd/>
          <a:tailEnd/>
        </a:ln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84" name="Rectangle 2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rrowheads="1"/>
        </xdr:cNvSpPr>
      </xdr:nvSpPr>
      <xdr:spPr bwMode="auto">
        <a:xfrm>
          <a:off x="10042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85" name="Rectangle 3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rrowheads="1"/>
        </xdr:cNvSpPr>
      </xdr:nvSpPr>
      <xdr:spPr bwMode="auto">
        <a:xfrm>
          <a:off x="12055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86" name="Rectangle 4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rrowheads="1"/>
        </xdr:cNvSpPr>
      </xdr:nvSpPr>
      <xdr:spPr bwMode="auto">
        <a:xfrm>
          <a:off x="14069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87" name="Rectangle 5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rrowheads="1"/>
        </xdr:cNvSpPr>
      </xdr:nvSpPr>
      <xdr:spPr bwMode="auto">
        <a:xfrm>
          <a:off x="16083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88" name="Rectangl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rrowheads="1"/>
        </xdr:cNvSpPr>
      </xdr:nvSpPr>
      <xdr:spPr bwMode="auto">
        <a:xfrm>
          <a:off x="1809750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189" name="Rectangle 7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rrowheads="1"/>
        </xdr:cNvSpPr>
      </xdr:nvSpPr>
      <xdr:spPr bwMode="auto">
        <a:xfrm>
          <a:off x="2011136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190" name="Rectangle 8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/>
        </xdr:cNvSpPr>
      </xdr:nvSpPr>
      <xdr:spPr bwMode="auto">
        <a:xfrm>
          <a:off x="2212521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191" name="Rectangle 9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/>
        </xdr:cNvSpPr>
      </xdr:nvSpPr>
      <xdr:spPr bwMode="auto">
        <a:xfrm>
          <a:off x="24139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192" name="Rectangle 10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/>
        </xdr:cNvSpPr>
      </xdr:nvSpPr>
      <xdr:spPr bwMode="auto">
        <a:xfrm>
          <a:off x="26152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193" name="Rectangle 1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/>
        </xdr:cNvSpPr>
      </xdr:nvSpPr>
      <xdr:spPr bwMode="auto">
        <a:xfrm>
          <a:off x="28166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194" name="Rectangle 12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/>
        </xdr:cNvSpPr>
      </xdr:nvSpPr>
      <xdr:spPr bwMode="auto">
        <a:xfrm>
          <a:off x="30180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195" name="Rectangle 6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/>
        </xdr:cNvSpPr>
      </xdr:nvSpPr>
      <xdr:spPr bwMode="auto">
        <a:xfrm>
          <a:off x="10042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196" name="Rectangle 63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rrowheads="1"/>
        </xdr:cNvSpPr>
      </xdr:nvSpPr>
      <xdr:spPr bwMode="auto">
        <a:xfrm>
          <a:off x="12055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197" name="Rectangle 64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rrowheads="1"/>
        </xdr:cNvSpPr>
      </xdr:nvSpPr>
      <xdr:spPr bwMode="auto">
        <a:xfrm>
          <a:off x="14069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198" name="Rectangle 65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rrowheads="1"/>
        </xdr:cNvSpPr>
      </xdr:nvSpPr>
      <xdr:spPr bwMode="auto">
        <a:xfrm>
          <a:off x="16083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199" name="Rectangle 6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rrowheads="1"/>
        </xdr:cNvSpPr>
      </xdr:nvSpPr>
      <xdr:spPr bwMode="auto">
        <a:xfrm>
          <a:off x="1809750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200" name="Rectangle 67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rrowheads="1"/>
        </xdr:cNvSpPr>
      </xdr:nvSpPr>
      <xdr:spPr bwMode="auto">
        <a:xfrm>
          <a:off x="2011136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201" name="Rectangle 68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rrowheads="1"/>
        </xdr:cNvSpPr>
      </xdr:nvSpPr>
      <xdr:spPr bwMode="auto">
        <a:xfrm>
          <a:off x="2212521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202" name="Rectangle 69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rrowheads="1"/>
        </xdr:cNvSpPr>
      </xdr:nvSpPr>
      <xdr:spPr bwMode="auto">
        <a:xfrm>
          <a:off x="24139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203" name="Rectangle 70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26152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204" name="Rectangle 7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/>
        </xdr:cNvSpPr>
      </xdr:nvSpPr>
      <xdr:spPr bwMode="auto">
        <a:xfrm>
          <a:off x="28166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205" name="Rectangle 73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rrowheads="1"/>
        </xdr:cNvSpPr>
      </xdr:nvSpPr>
      <xdr:spPr bwMode="auto">
        <a:xfrm>
          <a:off x="10042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206" name="Rectangle 74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rrowheads="1"/>
        </xdr:cNvSpPr>
      </xdr:nvSpPr>
      <xdr:spPr bwMode="auto">
        <a:xfrm>
          <a:off x="12055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207" name="Rectangle 75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14069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08" name="Rectangle 7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16083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209" name="Rectangle 77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rrowheads="1"/>
        </xdr:cNvSpPr>
      </xdr:nvSpPr>
      <xdr:spPr bwMode="auto">
        <a:xfrm>
          <a:off x="1809750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210" name="Rectangle 78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2011136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211" name="Rectangle 79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rrowheads="1"/>
        </xdr:cNvSpPr>
      </xdr:nvSpPr>
      <xdr:spPr bwMode="auto">
        <a:xfrm>
          <a:off x="2212521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29</xdr:col>
      <xdr:colOff>57150</xdr:colOff>
      <xdr:row>17</xdr:row>
      <xdr:rowOff>276225</xdr:rowOff>
    </xdr:from>
    <xdr:to>
      <xdr:col>30</xdr:col>
      <xdr:colOff>47625</xdr:colOff>
      <xdr:row>18</xdr:row>
      <xdr:rowOff>142875</xdr:rowOff>
    </xdr:to>
    <xdr:sp macro="" textlink="">
      <xdr:nvSpPr>
        <xdr:cNvPr id="212" name="Rectangle 80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/>
        </xdr:cNvSpPr>
      </xdr:nvSpPr>
      <xdr:spPr bwMode="auto">
        <a:xfrm>
          <a:off x="24139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30</xdr:col>
      <xdr:colOff>57150</xdr:colOff>
      <xdr:row>17</xdr:row>
      <xdr:rowOff>276225</xdr:rowOff>
    </xdr:from>
    <xdr:to>
      <xdr:col>31</xdr:col>
      <xdr:colOff>47625</xdr:colOff>
      <xdr:row>18</xdr:row>
      <xdr:rowOff>142875</xdr:rowOff>
    </xdr:to>
    <xdr:sp macro="" textlink="">
      <xdr:nvSpPr>
        <xdr:cNvPr id="213" name="Rectangle 81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/>
        </xdr:cNvSpPr>
      </xdr:nvSpPr>
      <xdr:spPr bwMode="auto">
        <a:xfrm>
          <a:off x="26152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214" name="Rectangle 82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28166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215" name="Rectangle 19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rrowheads="1"/>
        </xdr:cNvSpPr>
      </xdr:nvSpPr>
      <xdr:spPr bwMode="auto">
        <a:xfrm>
          <a:off x="30180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216" name="Rectangle 19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/>
        </xdr:cNvSpPr>
      </xdr:nvSpPr>
      <xdr:spPr bwMode="auto">
        <a:xfrm>
          <a:off x="30180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114300</xdr:colOff>
      <xdr:row>3</xdr:row>
      <xdr:rowOff>95250</xdr:rowOff>
    </xdr:from>
    <xdr:to>
      <xdr:col>31</xdr:col>
      <xdr:colOff>171450</xdr:colOff>
      <xdr:row>4</xdr:row>
      <xdr:rowOff>95250</xdr:rowOff>
    </xdr:to>
    <xdr:sp macro="" textlink="">
      <xdr:nvSpPr>
        <xdr:cNvPr id="217" name="Oval 204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/>
        </xdr:cNvSpPr>
      </xdr:nvSpPr>
      <xdr:spPr bwMode="auto">
        <a:xfrm>
          <a:off x="6448425" y="464344"/>
          <a:ext cx="259556" cy="2262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round/>
          <a:headEnd/>
          <a:tailEnd/>
        </a:ln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218" name="Rectangle 2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rrowheads="1"/>
        </xdr:cNvSpPr>
      </xdr:nvSpPr>
      <xdr:spPr bwMode="auto">
        <a:xfrm>
          <a:off x="10042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219" name="Rectangle 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12055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220" name="Rectangle 4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rrowheads="1"/>
        </xdr:cNvSpPr>
      </xdr:nvSpPr>
      <xdr:spPr bwMode="auto">
        <a:xfrm>
          <a:off x="14069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221" name="Rectangle 5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/>
        </xdr:cNvSpPr>
      </xdr:nvSpPr>
      <xdr:spPr bwMode="auto">
        <a:xfrm>
          <a:off x="16083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222" name="Rectangl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 bwMode="auto">
        <a:xfrm>
          <a:off x="1809750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223" name="Rectangle 7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/>
        </xdr:cNvSpPr>
      </xdr:nvSpPr>
      <xdr:spPr bwMode="auto">
        <a:xfrm>
          <a:off x="2011136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224" name="Rectangle 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/>
        </xdr:cNvSpPr>
      </xdr:nvSpPr>
      <xdr:spPr bwMode="auto">
        <a:xfrm>
          <a:off x="2212521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225" name="Rectangle 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rrowheads="1"/>
        </xdr:cNvSpPr>
      </xdr:nvSpPr>
      <xdr:spPr bwMode="auto">
        <a:xfrm>
          <a:off x="24139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226" name="Rectangle 10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26152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227" name="Rectangle 11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rrowheads="1"/>
        </xdr:cNvSpPr>
      </xdr:nvSpPr>
      <xdr:spPr bwMode="auto">
        <a:xfrm>
          <a:off x="28166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228" name="Rectangle 12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rrowheads="1"/>
        </xdr:cNvSpPr>
      </xdr:nvSpPr>
      <xdr:spPr bwMode="auto">
        <a:xfrm>
          <a:off x="30180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229" name="Rectangle 62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rrowheads="1"/>
        </xdr:cNvSpPr>
      </xdr:nvSpPr>
      <xdr:spPr bwMode="auto">
        <a:xfrm>
          <a:off x="10042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230" name="Rectangle 63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rrowheads="1"/>
        </xdr:cNvSpPr>
      </xdr:nvSpPr>
      <xdr:spPr bwMode="auto">
        <a:xfrm>
          <a:off x="12055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231" name="Rectangle 64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/>
        </xdr:cNvSpPr>
      </xdr:nvSpPr>
      <xdr:spPr bwMode="auto">
        <a:xfrm>
          <a:off x="14069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232" name="Rectangle 65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/>
        </xdr:cNvSpPr>
      </xdr:nvSpPr>
      <xdr:spPr bwMode="auto">
        <a:xfrm>
          <a:off x="16083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233" name="Rectangle 6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rrowheads="1"/>
        </xdr:cNvSpPr>
      </xdr:nvSpPr>
      <xdr:spPr bwMode="auto">
        <a:xfrm>
          <a:off x="1809750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234" name="Rectangle 67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/>
        </xdr:cNvSpPr>
      </xdr:nvSpPr>
      <xdr:spPr bwMode="auto">
        <a:xfrm>
          <a:off x="2011136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235" name="Rectangle 68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rrowheads="1"/>
        </xdr:cNvSpPr>
      </xdr:nvSpPr>
      <xdr:spPr bwMode="auto">
        <a:xfrm>
          <a:off x="2212521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236" name="Rectangle 69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rrowheads="1"/>
        </xdr:cNvSpPr>
      </xdr:nvSpPr>
      <xdr:spPr bwMode="auto">
        <a:xfrm>
          <a:off x="24139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237" name="Rectangle 70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rrowheads="1"/>
        </xdr:cNvSpPr>
      </xdr:nvSpPr>
      <xdr:spPr bwMode="auto">
        <a:xfrm>
          <a:off x="26152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238" name="Rectangle 7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rrowheads="1"/>
        </xdr:cNvSpPr>
      </xdr:nvSpPr>
      <xdr:spPr bwMode="auto">
        <a:xfrm>
          <a:off x="28166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239" name="Rectangle 73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rrowheads="1"/>
        </xdr:cNvSpPr>
      </xdr:nvSpPr>
      <xdr:spPr bwMode="auto">
        <a:xfrm>
          <a:off x="10042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240" name="Rectangle 74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rrowheads="1"/>
        </xdr:cNvSpPr>
      </xdr:nvSpPr>
      <xdr:spPr bwMode="auto">
        <a:xfrm>
          <a:off x="12055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241" name="Rectangle 75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rrowheads="1"/>
        </xdr:cNvSpPr>
      </xdr:nvSpPr>
      <xdr:spPr bwMode="auto">
        <a:xfrm>
          <a:off x="14069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242" name="Rectangle 7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Arrowheads="1"/>
        </xdr:cNvSpPr>
      </xdr:nvSpPr>
      <xdr:spPr bwMode="auto">
        <a:xfrm>
          <a:off x="16083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243" name="Rectangle 77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 bwMode="auto">
        <a:xfrm>
          <a:off x="1809750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244" name="Rectangle 78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Arrowheads="1"/>
        </xdr:cNvSpPr>
      </xdr:nvSpPr>
      <xdr:spPr bwMode="auto">
        <a:xfrm>
          <a:off x="2011136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245" name="Rectangle 79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Arrowheads="1"/>
        </xdr:cNvSpPr>
      </xdr:nvSpPr>
      <xdr:spPr bwMode="auto">
        <a:xfrm>
          <a:off x="2212521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246" name="Rectangle 80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Arrowheads="1"/>
        </xdr:cNvSpPr>
      </xdr:nvSpPr>
      <xdr:spPr bwMode="auto">
        <a:xfrm>
          <a:off x="2413907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247" name="Rectangle 81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Arrowheads="1"/>
        </xdr:cNvSpPr>
      </xdr:nvSpPr>
      <xdr:spPr bwMode="auto">
        <a:xfrm>
          <a:off x="2615293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248" name="Rectangle 82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Arrowheads="1"/>
        </xdr:cNvSpPr>
      </xdr:nvSpPr>
      <xdr:spPr bwMode="auto">
        <a:xfrm>
          <a:off x="2816679" y="3694339"/>
          <a:ext cx="191860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249" name="Rectangle 194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Arrowheads="1"/>
        </xdr:cNvSpPr>
      </xdr:nvSpPr>
      <xdr:spPr bwMode="auto">
        <a:xfrm>
          <a:off x="30180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250" name="Rectangle 195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Arrowheads="1"/>
        </xdr:cNvSpPr>
      </xdr:nvSpPr>
      <xdr:spPr bwMode="auto">
        <a:xfrm>
          <a:off x="3018064" y="3694339"/>
          <a:ext cx="191861" cy="18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48</xdr:col>
      <xdr:colOff>114300</xdr:colOff>
      <xdr:row>3</xdr:row>
      <xdr:rowOff>95250</xdr:rowOff>
    </xdr:from>
    <xdr:to>
      <xdr:col>49</xdr:col>
      <xdr:colOff>171450</xdr:colOff>
      <xdr:row>4</xdr:row>
      <xdr:rowOff>95250</xdr:rowOff>
    </xdr:to>
    <xdr:sp macro="" textlink="">
      <xdr:nvSpPr>
        <xdr:cNvPr id="251" name="Oval 204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2672443" y="465364"/>
          <a:ext cx="258536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round/>
          <a:headEnd/>
          <a:tailEnd/>
        </a:ln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252" name="Rectangle 2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Arrowheads="1"/>
        </xdr:cNvSpPr>
      </xdr:nvSpPr>
      <xdr:spPr bwMode="auto">
        <a:xfrm>
          <a:off x="1003697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253" name="Rectangle 3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Arrowheads="1"/>
        </xdr:cNvSpPr>
      </xdr:nvSpPr>
      <xdr:spPr bwMode="auto">
        <a:xfrm>
          <a:off x="120610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254" name="Rectangle 4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Arrowheads="1"/>
        </xdr:cNvSpPr>
      </xdr:nvSpPr>
      <xdr:spPr bwMode="auto">
        <a:xfrm>
          <a:off x="140850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55" name="Rectangle 5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256" name="Rectangle 62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rrowheads="1"/>
        </xdr:cNvSpPr>
      </xdr:nvSpPr>
      <xdr:spPr bwMode="auto">
        <a:xfrm>
          <a:off x="1003697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257" name="Rectangle 63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rrowheads="1"/>
        </xdr:cNvSpPr>
      </xdr:nvSpPr>
      <xdr:spPr bwMode="auto">
        <a:xfrm>
          <a:off x="120610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258" name="Rectangle 64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Arrowheads="1"/>
        </xdr:cNvSpPr>
      </xdr:nvSpPr>
      <xdr:spPr bwMode="auto">
        <a:xfrm>
          <a:off x="140850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59" name="Rectangle 65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260" name="Rectangle 73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Arrowheads="1"/>
        </xdr:cNvSpPr>
      </xdr:nvSpPr>
      <xdr:spPr bwMode="auto">
        <a:xfrm>
          <a:off x="1003697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261" name="Rectangle 7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Arrowheads="1"/>
        </xdr:cNvSpPr>
      </xdr:nvSpPr>
      <xdr:spPr bwMode="auto">
        <a:xfrm>
          <a:off x="120610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262" name="Rectangle 75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Arrowheads="1"/>
        </xdr:cNvSpPr>
      </xdr:nvSpPr>
      <xdr:spPr bwMode="auto">
        <a:xfrm>
          <a:off x="140850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63" name="Rectangle 7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64" name="Rectangle 5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265" name="Rectangl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Arrowheads="1"/>
        </xdr:cNvSpPr>
      </xdr:nvSpPr>
      <xdr:spPr bwMode="auto">
        <a:xfrm>
          <a:off x="1813322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266" name="Rectangle 7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rrowheads="1"/>
        </xdr:cNvSpPr>
      </xdr:nvSpPr>
      <xdr:spPr bwMode="auto">
        <a:xfrm>
          <a:off x="201572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28</xdr:col>
      <xdr:colOff>57150</xdr:colOff>
      <xdr:row>17</xdr:row>
      <xdr:rowOff>276225</xdr:rowOff>
    </xdr:from>
    <xdr:to>
      <xdr:col>29</xdr:col>
      <xdr:colOff>47625</xdr:colOff>
      <xdr:row>18</xdr:row>
      <xdr:rowOff>142875</xdr:rowOff>
    </xdr:to>
    <xdr:sp macro="" textlink="">
      <xdr:nvSpPr>
        <xdr:cNvPr id="267" name="Rectangle 8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Arrowheads="1"/>
        </xdr:cNvSpPr>
      </xdr:nvSpPr>
      <xdr:spPr bwMode="auto">
        <a:xfrm>
          <a:off x="2218134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270" name="Rectangle 1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Arrowheads="1"/>
        </xdr:cNvSpPr>
      </xdr:nvSpPr>
      <xdr:spPr bwMode="auto">
        <a:xfrm>
          <a:off x="282535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271" name="Rectangle 12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Arrowheads="1"/>
        </xdr:cNvSpPr>
      </xdr:nvSpPr>
      <xdr:spPr bwMode="auto">
        <a:xfrm>
          <a:off x="302775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72" name="Rectangle 65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273" name="Rectangle 6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rrowheads="1"/>
        </xdr:cNvSpPr>
      </xdr:nvSpPr>
      <xdr:spPr bwMode="auto">
        <a:xfrm>
          <a:off x="1813322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274" name="Rectangle 67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rrowheads="1"/>
        </xdr:cNvSpPr>
      </xdr:nvSpPr>
      <xdr:spPr bwMode="auto">
        <a:xfrm>
          <a:off x="201572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278" name="Rectangle 7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282535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79" name="Rectangle 7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280" name="Rectangle 77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Arrowheads="1"/>
        </xdr:cNvSpPr>
      </xdr:nvSpPr>
      <xdr:spPr bwMode="auto">
        <a:xfrm>
          <a:off x="1813322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281" name="Rectangle 78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201572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285" name="Rectangle 82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rrowheads="1"/>
        </xdr:cNvSpPr>
      </xdr:nvSpPr>
      <xdr:spPr bwMode="auto">
        <a:xfrm>
          <a:off x="282535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286" name="Rectangle 194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rrowheads="1"/>
        </xdr:cNvSpPr>
      </xdr:nvSpPr>
      <xdr:spPr bwMode="auto">
        <a:xfrm>
          <a:off x="302775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287" name="Rectangle 195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Arrowheads="1"/>
        </xdr:cNvSpPr>
      </xdr:nvSpPr>
      <xdr:spPr bwMode="auto">
        <a:xfrm>
          <a:off x="302775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288" name="Rectangle 2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1003697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289" name="Rectangle 3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rrowheads="1"/>
        </xdr:cNvSpPr>
      </xdr:nvSpPr>
      <xdr:spPr bwMode="auto">
        <a:xfrm>
          <a:off x="120610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290" name="Rectangle 4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Arrowheads="1"/>
        </xdr:cNvSpPr>
      </xdr:nvSpPr>
      <xdr:spPr bwMode="auto">
        <a:xfrm>
          <a:off x="140850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291" name="Rectangle 5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292" name="Rectangl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rrowheads="1"/>
        </xdr:cNvSpPr>
      </xdr:nvSpPr>
      <xdr:spPr bwMode="auto">
        <a:xfrm>
          <a:off x="1813322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293" name="Rectangle 7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201572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297" name="Rectangle 11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Arrowheads="1"/>
        </xdr:cNvSpPr>
      </xdr:nvSpPr>
      <xdr:spPr bwMode="auto">
        <a:xfrm>
          <a:off x="282535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298" name="Rectangle 12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rrowheads="1"/>
        </xdr:cNvSpPr>
      </xdr:nvSpPr>
      <xdr:spPr bwMode="auto">
        <a:xfrm>
          <a:off x="302775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299" name="Rectangle 62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1003697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300" name="Rectangle 63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Arrowheads="1"/>
        </xdr:cNvSpPr>
      </xdr:nvSpPr>
      <xdr:spPr bwMode="auto">
        <a:xfrm>
          <a:off x="120610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301" name="Rectangle 64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rrowheads="1"/>
        </xdr:cNvSpPr>
      </xdr:nvSpPr>
      <xdr:spPr bwMode="auto">
        <a:xfrm>
          <a:off x="140850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302" name="Rectangle 65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303" name="Rectangle 6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Arrowheads="1"/>
        </xdr:cNvSpPr>
      </xdr:nvSpPr>
      <xdr:spPr bwMode="auto">
        <a:xfrm>
          <a:off x="1813322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304" name="Rectangle 67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Arrowheads="1"/>
        </xdr:cNvSpPr>
      </xdr:nvSpPr>
      <xdr:spPr bwMode="auto">
        <a:xfrm>
          <a:off x="201572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308" name="Rectangle 71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rrowheads="1"/>
        </xdr:cNvSpPr>
      </xdr:nvSpPr>
      <xdr:spPr bwMode="auto">
        <a:xfrm>
          <a:off x="282535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22</xdr:col>
      <xdr:colOff>57150</xdr:colOff>
      <xdr:row>17</xdr:row>
      <xdr:rowOff>276225</xdr:rowOff>
    </xdr:from>
    <xdr:to>
      <xdr:col>23</xdr:col>
      <xdr:colOff>47625</xdr:colOff>
      <xdr:row>18</xdr:row>
      <xdr:rowOff>142875</xdr:rowOff>
    </xdr:to>
    <xdr:sp macro="" textlink="">
      <xdr:nvSpPr>
        <xdr:cNvPr id="309" name="Rectangle 73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rrowheads="1"/>
        </xdr:cNvSpPr>
      </xdr:nvSpPr>
      <xdr:spPr bwMode="auto">
        <a:xfrm>
          <a:off x="1003697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23</xdr:col>
      <xdr:colOff>57150</xdr:colOff>
      <xdr:row>17</xdr:row>
      <xdr:rowOff>276225</xdr:rowOff>
    </xdr:from>
    <xdr:to>
      <xdr:col>24</xdr:col>
      <xdr:colOff>47625</xdr:colOff>
      <xdr:row>18</xdr:row>
      <xdr:rowOff>142875</xdr:rowOff>
    </xdr:to>
    <xdr:sp macro="" textlink="">
      <xdr:nvSpPr>
        <xdr:cNvPr id="310" name="Rectangle 74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rrowheads="1"/>
        </xdr:cNvSpPr>
      </xdr:nvSpPr>
      <xdr:spPr bwMode="auto">
        <a:xfrm>
          <a:off x="120610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24</xdr:col>
      <xdr:colOff>57150</xdr:colOff>
      <xdr:row>17</xdr:row>
      <xdr:rowOff>276225</xdr:rowOff>
    </xdr:from>
    <xdr:to>
      <xdr:col>25</xdr:col>
      <xdr:colOff>47625</xdr:colOff>
      <xdr:row>18</xdr:row>
      <xdr:rowOff>142875</xdr:rowOff>
    </xdr:to>
    <xdr:sp macro="" textlink="">
      <xdr:nvSpPr>
        <xdr:cNvPr id="311" name="Rectangle 75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rrowheads="1"/>
        </xdr:cNvSpPr>
      </xdr:nvSpPr>
      <xdr:spPr bwMode="auto">
        <a:xfrm>
          <a:off x="140850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25</xdr:col>
      <xdr:colOff>57150</xdr:colOff>
      <xdr:row>17</xdr:row>
      <xdr:rowOff>276225</xdr:rowOff>
    </xdr:from>
    <xdr:to>
      <xdr:col>26</xdr:col>
      <xdr:colOff>47625</xdr:colOff>
      <xdr:row>18</xdr:row>
      <xdr:rowOff>142875</xdr:rowOff>
    </xdr:to>
    <xdr:sp macro="" textlink="">
      <xdr:nvSpPr>
        <xdr:cNvPr id="312" name="Rectangle 7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rrowheads="1"/>
        </xdr:cNvSpPr>
      </xdr:nvSpPr>
      <xdr:spPr bwMode="auto">
        <a:xfrm>
          <a:off x="1610916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26</xdr:col>
      <xdr:colOff>57150</xdr:colOff>
      <xdr:row>17</xdr:row>
      <xdr:rowOff>276225</xdr:rowOff>
    </xdr:from>
    <xdr:to>
      <xdr:col>27</xdr:col>
      <xdr:colOff>47625</xdr:colOff>
      <xdr:row>18</xdr:row>
      <xdr:rowOff>142875</xdr:rowOff>
    </xdr:to>
    <xdr:sp macro="" textlink="">
      <xdr:nvSpPr>
        <xdr:cNvPr id="313" name="Rectangle 77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rrowheads="1"/>
        </xdr:cNvSpPr>
      </xdr:nvSpPr>
      <xdr:spPr bwMode="auto">
        <a:xfrm>
          <a:off x="1813322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27</xdr:col>
      <xdr:colOff>57150</xdr:colOff>
      <xdr:row>17</xdr:row>
      <xdr:rowOff>276225</xdr:rowOff>
    </xdr:from>
    <xdr:to>
      <xdr:col>28</xdr:col>
      <xdr:colOff>47625</xdr:colOff>
      <xdr:row>18</xdr:row>
      <xdr:rowOff>142875</xdr:rowOff>
    </xdr:to>
    <xdr:sp macro="" textlink="">
      <xdr:nvSpPr>
        <xdr:cNvPr id="314" name="Rectangle 78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rrowheads="1"/>
        </xdr:cNvSpPr>
      </xdr:nvSpPr>
      <xdr:spPr bwMode="auto">
        <a:xfrm>
          <a:off x="201572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31</xdr:col>
      <xdr:colOff>57150</xdr:colOff>
      <xdr:row>17</xdr:row>
      <xdr:rowOff>276225</xdr:rowOff>
    </xdr:from>
    <xdr:to>
      <xdr:col>32</xdr:col>
      <xdr:colOff>47625</xdr:colOff>
      <xdr:row>18</xdr:row>
      <xdr:rowOff>142875</xdr:rowOff>
    </xdr:to>
    <xdr:sp macro="" textlink="">
      <xdr:nvSpPr>
        <xdr:cNvPr id="318" name="Rectangle 82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rrowheads="1"/>
        </xdr:cNvSpPr>
      </xdr:nvSpPr>
      <xdr:spPr bwMode="auto">
        <a:xfrm>
          <a:off x="282535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32</xdr:col>
      <xdr:colOff>57150</xdr:colOff>
      <xdr:row>17</xdr:row>
      <xdr:rowOff>276225</xdr:rowOff>
    </xdr:from>
    <xdr:to>
      <xdr:col>33</xdr:col>
      <xdr:colOff>47625</xdr:colOff>
      <xdr:row>18</xdr:row>
      <xdr:rowOff>142875</xdr:rowOff>
    </xdr:to>
    <xdr:sp macro="" textlink="">
      <xdr:nvSpPr>
        <xdr:cNvPr id="319" name="Rectangle 194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rrowheads="1"/>
        </xdr:cNvSpPr>
      </xdr:nvSpPr>
      <xdr:spPr bwMode="auto">
        <a:xfrm>
          <a:off x="3027759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21" name="Rectangle 14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22" name="Rectangle 15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23" name="Rectangle 1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24" name="Rectangle 17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25" name="Rectangle 18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26" name="Rectangle 19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27" name="Rectangle 20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28" name="Rectangle 21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29" name="Rectangle 22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30" name="Rectangle 23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32" name="Rectangle 40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33" name="Rectangle 4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34" name="Rectangle 42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35" name="Rectangle 43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36" name="Rectangle 44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37" name="Rectangle 45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38" name="Rectangle 4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39" name="Rectangle 47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40" name="Rectangle 48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41" name="Rectangle 49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42" name="Rectangle 128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43" name="Rectangle 129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44" name="Rectangle 130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45" name="Rectangle 13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46" name="Rectangle 132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47" name="Rectangle 133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48" name="Rectangle 134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49" name="Rectangle 135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50" name="Rectangle 13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51" name="Rectangle 137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52" name="Rectangle 13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53" name="Rectangle 140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54" name="Rectangle 141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55" name="Rectangle 142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56" name="Rectangle 143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57" name="Rectangle 144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58" name="Rectangle 145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59" name="Rectangle 14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60" name="Rectangle 147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61" name="Rectangle 148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62" name="Rectangle 150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63" name="Rectangle 15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64" name="Rectangle 152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65" name="Rectangle 153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66" name="Rectangle 154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67" name="Rectangle 155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68" name="Rectangle 15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69" name="Rectangle 157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70" name="Rectangle 158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71" name="Rectangle 159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74" name="Rectangle 2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75" name="Rectangle 3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76" name="Rectangle 4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77" name="Rectangle 5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78" name="Rectangl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79" name="Rectangle 7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80" name="Rectangle 8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81" name="Rectangle 9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82" name="Rectangle 10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83" name="Rectangle 1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384" name="Rectangle 12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85" name="Rectangle 62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86" name="Rectangle 63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87" name="Rectangle 64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88" name="Rectangle 65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89" name="Rectangle 6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390" name="Rectangle 67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391" name="Rectangle 68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392" name="Rectangle 69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393" name="Rectangle 70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394" name="Rectangle 71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395" name="Rectangle 73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396" name="Rectangle 74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397" name="Rectangle 75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398" name="Rectangle 7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399" name="Rectangle 77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00" name="Rectangle 78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401" name="Rectangle 79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47</xdr:col>
      <xdr:colOff>57150</xdr:colOff>
      <xdr:row>17</xdr:row>
      <xdr:rowOff>276225</xdr:rowOff>
    </xdr:from>
    <xdr:to>
      <xdr:col>48</xdr:col>
      <xdr:colOff>47625</xdr:colOff>
      <xdr:row>18</xdr:row>
      <xdr:rowOff>142875</xdr:rowOff>
    </xdr:to>
    <xdr:sp macro="" textlink="">
      <xdr:nvSpPr>
        <xdr:cNvPr id="402" name="Rectangle 80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rrowheads="1"/>
        </xdr:cNvSpPr>
      </xdr:nvSpPr>
      <xdr:spPr bwMode="auto">
        <a:xfrm>
          <a:off x="6188869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403" name="Rectangle 8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04" name="Rectangle 82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05" name="Rectangle 19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06" name="Rectangle 19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07" name="Rectangle 2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08" name="Rectangle 3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09" name="Rectangle 4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10" name="Rectangle 5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11" name="Rectangle 62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12" name="Rectangle 63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13" name="Rectangle 64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14" name="Rectangle 65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15" name="Rectangle 73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16" name="Rectangle 74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17" name="Rectangle 75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18" name="Rectangle 7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19" name="Rectangle 5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20" name="Rectangl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21" name="Rectangle 7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46</xdr:col>
      <xdr:colOff>57150</xdr:colOff>
      <xdr:row>17</xdr:row>
      <xdr:rowOff>276225</xdr:rowOff>
    </xdr:from>
    <xdr:to>
      <xdr:col>47</xdr:col>
      <xdr:colOff>47625</xdr:colOff>
      <xdr:row>18</xdr:row>
      <xdr:rowOff>142875</xdr:rowOff>
    </xdr:to>
    <xdr:sp macro="" textlink="">
      <xdr:nvSpPr>
        <xdr:cNvPr id="422" name="Rectangle 8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5986463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万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25" name="Rectangle 11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26" name="Rectangle 12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27" name="Rectangle 65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28" name="Rectangle 6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29" name="Rectangle 67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33" name="Rectangle 7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34" name="Rectangle 7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35" name="Rectangle 77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36" name="Rectangle 78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40" name="Rectangle 82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41" name="Rectangle 194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42" name="Rectangle 195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43" name="Rectangle 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44" name="Rectangle 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45" name="Rectangle 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46" name="Rectangle 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47" name="Rectangl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48" name="Rectangle 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52" name="Rectangle 1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53" name="Rectangle 1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54" name="Rectangle 62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55" name="Rectangle 63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56" name="Rectangle 64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57" name="Rectangle 65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58" name="Rectangle 6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59" name="Rectangle 67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63" name="Rectangle 71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64" name="Rectangle 7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65" name="Rectangle 7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66" name="Rectangle 7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67" name="Rectangle 7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68" name="Rectangle 7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69" name="Rectangle 7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73" name="Rectangle 8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74" name="Rectangle 194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475" name="Rectangle 195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76" name="Rectangle 14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77" name="Rectangle 15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78" name="Rectangle 1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79" name="Rectangle 17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80" name="Rectangle 18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81" name="Rectangle 19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484" name="Rectangle 22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85" name="Rectangle 23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87" name="Rectangle 40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88" name="Rectangle 41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89" name="Rectangle 42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490" name="Rectangle 43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491" name="Rectangle 44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492" name="Rectangle 45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495" name="Rectangle 48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496" name="Rectangle 49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497" name="Rectangle 128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498" name="Rectangle 129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499" name="Rectangle 130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00" name="Rectangle 131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01" name="Rectangle 132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02" name="Rectangle 133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505" name="Rectangle 13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06" name="Rectangle 137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07" name="Rectangle 139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08" name="Rectangle 140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09" name="Rectangle 141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10" name="Rectangle 142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11" name="Rectangle 143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12" name="Rectangle 144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515" name="Rectangle 147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16" name="Rectangle 148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17" name="Rectangle 150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18" name="Rectangle 151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19" name="Rectangle 152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20" name="Rectangle 153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21" name="Rectangle 154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22" name="Rectangle 155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525" name="Rectangle 158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26" name="Rectangle 159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29" name="Rectangle 2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30" name="Rectangle 3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31" name="Rectangle 4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32" name="Rectangle 5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33" name="Rectangl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34" name="Rectangle 7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537" name="Rectangle 10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38" name="Rectangle 11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539" name="Rectangle 12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40" name="Rectangle 62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41" name="Rectangle 63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42" name="Rectangle 64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43" name="Rectangle 65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44" name="Rectangle 6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45" name="Rectangle 67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548" name="Rectangle 70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49" name="Rectangle 71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50" name="Rectangle 73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51" name="Rectangle 74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52" name="Rectangle 75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53" name="Rectangle 7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54" name="Rectangle 77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55" name="Rectangle 78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558" name="Rectangle 81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59" name="Rectangle 82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560" name="Rectangle 194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561" name="Rectangle 195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62" name="Rectangle 2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63" name="Rectangle 3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64" name="Rectangle 4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65" name="Rectangle 5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66" name="Rectangle 62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67" name="Rectangle 63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68" name="Rectangle 64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69" name="Rectangle 65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70" name="Rectangle 73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71" name="Rectangle 74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572" name="Rectangle 75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73" name="Rectangle 7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74" name="Rectangle 5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75" name="Rectangl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76" name="Rectangle 7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80" name="Rectangle 11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581" name="Rectangle 12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82" name="Rectangle 65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83" name="Rectangle 6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84" name="Rectangle 67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88" name="Rectangle 71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589" name="Rectangle 7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590" name="Rectangle 77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591" name="Rectangle 78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595" name="Rectangle 82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596" name="Rectangle 194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597" name="Rectangle 19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598" name="Rectangle 2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599" name="Rectangle 3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00" name="Rectangle 4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01" name="Rectangle 5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02" name="Rectangl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03" name="Rectangle 7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07" name="Rectangle 11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608" name="Rectangle 12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09" name="Rectangle 62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10" name="Rectangle 63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11" name="Rectangle 64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12" name="Rectangle 65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13" name="Rectangle 6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14" name="Rectangle 67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18" name="Rectangle 71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19" name="Rectangle 73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20" name="Rectangle 74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21" name="Rectangle 75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22" name="Rectangle 7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23" name="Rectangle 77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24" name="Rectangle 78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28" name="Rectangle 82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629" name="Rectangle 194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630" name="Rectangle 195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31" name="Rectangle 14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32" name="Rectangle 1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33" name="Rectangle 1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34" name="Rectangle 17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35" name="Rectangle 18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36" name="Rectangle 19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639" name="Rectangle 22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40" name="Rectangle 23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42" name="Rectangle 4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43" name="Rectangle 41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44" name="Rectangle 42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45" name="Rectangle 43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46" name="Rectangle 44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47" name="Rectangle 45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650" name="Rectangle 4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51" name="Rectangle 49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52" name="Rectangle 128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53" name="Rectangle 129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54" name="Rectangle 130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55" name="Rectangle 131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56" name="Rectangle 13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57" name="Rectangle 13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660" name="Rectangle 13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61" name="Rectangle 137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62" name="Rectangle 139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63" name="Rectangle 140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64" name="Rectangle 141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65" name="Rectangle 142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66" name="Rectangle 143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67" name="Rectangle 144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670" name="Rectangle 147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71" name="Rectangle 148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72" name="Rectangle 150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73" name="Rectangle 151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74" name="Rectangle 152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75" name="Rectangle 153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76" name="Rectangle 154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77" name="Rectangle 155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680" name="Rectangle 158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81" name="Rectangle 159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84" name="Rectangle 2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85" name="Rectangle 3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86" name="Rectangle 4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87" name="Rectangle 5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88" name="Rectangl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689" name="Rectangle 7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692" name="Rectangle 10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693" name="Rectangle 11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694" name="Rectangle 1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695" name="Rectangle 6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696" name="Rectangle 63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697" name="Rectangle 64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698" name="Rectangle 65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699" name="Rectangle 6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00" name="Rectangle 67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703" name="Rectangle 70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04" name="Rectangle 71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05" name="Rectangle 73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06" name="Rectangle 74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07" name="Rectangle 75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08" name="Rectangle 7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09" name="Rectangle 77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10" name="Rectangle 78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48</xdr:col>
      <xdr:colOff>57150</xdr:colOff>
      <xdr:row>17</xdr:row>
      <xdr:rowOff>276225</xdr:rowOff>
    </xdr:from>
    <xdr:to>
      <xdr:col>49</xdr:col>
      <xdr:colOff>47625</xdr:colOff>
      <xdr:row>18</xdr:row>
      <xdr:rowOff>142875</xdr:rowOff>
    </xdr:to>
    <xdr:sp macro="" textlink="">
      <xdr:nvSpPr>
        <xdr:cNvPr id="713" name="Rectangle 81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39127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14" name="Rectangle 82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50</xdr:col>
      <xdr:colOff>57150</xdr:colOff>
      <xdr:row>17</xdr:row>
      <xdr:rowOff>276225</xdr:rowOff>
    </xdr:from>
    <xdr:to>
      <xdr:col>51</xdr:col>
      <xdr:colOff>47625</xdr:colOff>
      <xdr:row>18</xdr:row>
      <xdr:rowOff>142875</xdr:rowOff>
    </xdr:to>
    <xdr:sp macro="" textlink="">
      <xdr:nvSpPr>
        <xdr:cNvPr id="715" name="Rectangle 19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rrowheads="1"/>
        </xdr:cNvSpPr>
      </xdr:nvSpPr>
      <xdr:spPr bwMode="auto">
        <a:xfrm>
          <a:off x="679608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17" name="Rectangle 2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18" name="Rectangle 3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19" name="Rectangle 4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20" name="Rectangle 5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21" name="Rectangle 62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22" name="Rectangle 63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23" name="Rectangle 64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24" name="Rectangle 65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25" name="Rectangle 73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26" name="Rectangle 74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27" name="Rectangle 75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28" name="Rectangle 7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29" name="Rectangle 5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30" name="Rectangl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31" name="Rectangle 7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35" name="Rectangle 11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37" name="Rectangle 65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38" name="Rectangle 6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39" name="Rectangle 67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43" name="Rectangle 71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44" name="Rectangle 7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45" name="Rectangle 77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46" name="Rectangle 78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50" name="Rectangle 82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53" name="Rectangle 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54" name="Rectangle 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55" name="Rectangle 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56" name="Rectangle 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57" name="Rectangl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58" name="Rectangle 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62" name="Rectangle 1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64" name="Rectangle 62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65" name="Rectangle 63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66" name="Rectangle 64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67" name="Rectangle 65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68" name="Rectangle 6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69" name="Rectangle 67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73" name="Rectangle 71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40</xdr:col>
      <xdr:colOff>57150</xdr:colOff>
      <xdr:row>17</xdr:row>
      <xdr:rowOff>276225</xdr:rowOff>
    </xdr:from>
    <xdr:to>
      <xdr:col>41</xdr:col>
      <xdr:colOff>47625</xdr:colOff>
      <xdr:row>18</xdr:row>
      <xdr:rowOff>142875</xdr:rowOff>
    </xdr:to>
    <xdr:sp macro="" textlink="">
      <xdr:nvSpPr>
        <xdr:cNvPr id="774" name="Rectangle 7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rrowheads="1"/>
        </xdr:cNvSpPr>
      </xdr:nvSpPr>
      <xdr:spPr bwMode="auto">
        <a:xfrm>
          <a:off x="4772025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41</xdr:col>
      <xdr:colOff>57150</xdr:colOff>
      <xdr:row>17</xdr:row>
      <xdr:rowOff>276225</xdr:rowOff>
    </xdr:from>
    <xdr:to>
      <xdr:col>42</xdr:col>
      <xdr:colOff>47625</xdr:colOff>
      <xdr:row>18</xdr:row>
      <xdr:rowOff>142875</xdr:rowOff>
    </xdr:to>
    <xdr:sp macro="" textlink="">
      <xdr:nvSpPr>
        <xdr:cNvPr id="775" name="Rectangle 7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rrowheads="1"/>
        </xdr:cNvSpPr>
      </xdr:nvSpPr>
      <xdr:spPr bwMode="auto">
        <a:xfrm>
          <a:off x="497443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42</xdr:col>
      <xdr:colOff>57150</xdr:colOff>
      <xdr:row>17</xdr:row>
      <xdr:rowOff>276225</xdr:rowOff>
    </xdr:from>
    <xdr:to>
      <xdr:col>43</xdr:col>
      <xdr:colOff>47625</xdr:colOff>
      <xdr:row>18</xdr:row>
      <xdr:rowOff>142875</xdr:rowOff>
    </xdr:to>
    <xdr:sp macro="" textlink="">
      <xdr:nvSpPr>
        <xdr:cNvPr id="776" name="Rectangle 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rrowheads="1"/>
        </xdr:cNvSpPr>
      </xdr:nvSpPr>
      <xdr:spPr bwMode="auto">
        <a:xfrm>
          <a:off x="5176838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億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77" name="Rectangle 7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78" name="Rectangle 7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79" name="Rectangle 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49</xdr:col>
      <xdr:colOff>57150</xdr:colOff>
      <xdr:row>17</xdr:row>
      <xdr:rowOff>276225</xdr:rowOff>
    </xdr:from>
    <xdr:to>
      <xdr:col>50</xdr:col>
      <xdr:colOff>47625</xdr:colOff>
      <xdr:row>18</xdr:row>
      <xdr:rowOff>142875</xdr:rowOff>
    </xdr:to>
    <xdr:sp macro="" textlink="">
      <xdr:nvSpPr>
        <xdr:cNvPr id="783" name="Rectangle 8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rrowheads="1"/>
        </xdr:cNvSpPr>
      </xdr:nvSpPr>
      <xdr:spPr bwMode="auto">
        <a:xfrm>
          <a:off x="6593681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86" name="Rectangle 17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87" name="Rectangle 18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88" name="Rectangle 19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90" name="Rectangle 43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91" name="Rectangle 44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92" name="Rectangle 45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94" name="Rectangle 131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95" name="Rectangle 132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796" name="Rectangle 133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798" name="Rectangle 142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799" name="Rectangle 143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00" name="Rectangle 144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02" name="Rectangle 153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03" name="Rectangle 154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04" name="Rectangle 155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06" name="Rectangle 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07" name="Rectangl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08" name="Rectangle 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10" name="Rectangle 65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11" name="Rectangle 6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12" name="Rectangle 67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14" name="Rectangle 7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15" name="Rectangle 77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16" name="Rectangle 78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18" name="Rectangle 5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19" name="Rectangle 65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20" name="Rectangle 7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21" name="Rectangle 5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22" name="Rectangl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23" name="Rectangle 7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26" name="Rectangle 6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27" name="Rectangle 6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28" name="Rectangle 6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31" name="Rectangle 7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32" name="Rectangle 77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33" name="Rectangle 78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36" name="Rectangle 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37" name="Rectangl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38" name="Rectangle 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41" name="Rectangle 65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42" name="Rectangle 6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43" name="Rectangle 67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  <xdr:twoCellAnchor>
    <xdr:from>
      <xdr:col>43</xdr:col>
      <xdr:colOff>57150</xdr:colOff>
      <xdr:row>17</xdr:row>
      <xdr:rowOff>276225</xdr:rowOff>
    </xdr:from>
    <xdr:to>
      <xdr:col>44</xdr:col>
      <xdr:colOff>47625</xdr:colOff>
      <xdr:row>18</xdr:row>
      <xdr:rowOff>142875</xdr:rowOff>
    </xdr:to>
    <xdr:sp macro="" textlink="">
      <xdr:nvSpPr>
        <xdr:cNvPr id="846" name="Rectangle 7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rrowheads="1"/>
        </xdr:cNvSpPr>
      </xdr:nvSpPr>
      <xdr:spPr bwMode="auto">
        <a:xfrm>
          <a:off x="5379244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44</xdr:col>
      <xdr:colOff>57150</xdr:colOff>
      <xdr:row>17</xdr:row>
      <xdr:rowOff>276225</xdr:rowOff>
    </xdr:from>
    <xdr:to>
      <xdr:col>45</xdr:col>
      <xdr:colOff>47625</xdr:colOff>
      <xdr:row>18</xdr:row>
      <xdr:rowOff>142875</xdr:rowOff>
    </xdr:to>
    <xdr:sp macro="" textlink="">
      <xdr:nvSpPr>
        <xdr:cNvPr id="847" name="Rectangle 77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rrowheads="1"/>
        </xdr:cNvSpPr>
      </xdr:nvSpPr>
      <xdr:spPr bwMode="auto">
        <a:xfrm>
          <a:off x="5581650" y="3681413"/>
          <a:ext cx="192881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</a:t>
          </a:r>
        </a:p>
      </xdr:txBody>
    </xdr:sp>
    <xdr:clientData/>
  </xdr:twoCellAnchor>
  <xdr:twoCellAnchor>
    <xdr:from>
      <xdr:col>45</xdr:col>
      <xdr:colOff>57150</xdr:colOff>
      <xdr:row>17</xdr:row>
      <xdr:rowOff>276225</xdr:rowOff>
    </xdr:from>
    <xdr:to>
      <xdr:col>46</xdr:col>
      <xdr:colOff>47625</xdr:colOff>
      <xdr:row>18</xdr:row>
      <xdr:rowOff>142875</xdr:rowOff>
    </xdr:to>
    <xdr:sp macro="" textlink="">
      <xdr:nvSpPr>
        <xdr:cNvPr id="848" name="Rectangle 78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rrowheads="1"/>
        </xdr:cNvSpPr>
      </xdr:nvSpPr>
      <xdr:spPr bwMode="auto">
        <a:xfrm>
          <a:off x="5784056" y="3681413"/>
          <a:ext cx="192882" cy="18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workbookViewId="0">
      <selection activeCell="G13" sqref="G13"/>
    </sheetView>
  </sheetViews>
  <sheetFormatPr defaultRowHeight="13.5" x14ac:dyDescent="0.15"/>
  <cols>
    <col min="1" max="1" width="15" bestFit="1" customWidth="1"/>
    <col min="2" max="2" width="21.375" customWidth="1"/>
    <col min="3" max="3" width="18.125" bestFit="1" customWidth="1"/>
    <col min="4" max="4" width="7" hidden="1" customWidth="1"/>
  </cols>
  <sheetData>
    <row r="1" spans="1:6" s="62" customFormat="1" ht="27" customHeight="1" x14ac:dyDescent="0.15">
      <c r="A1" s="65" t="s">
        <v>66</v>
      </c>
      <c r="B1" s="65"/>
      <c r="C1" s="65"/>
      <c r="D1" s="65"/>
      <c r="E1" s="65"/>
      <c r="F1" s="63"/>
    </row>
    <row r="2" spans="1:6" x14ac:dyDescent="0.15">
      <c r="A2" s="57" t="s">
        <v>37</v>
      </c>
      <c r="B2" s="60"/>
      <c r="C2" t="s">
        <v>60</v>
      </c>
    </row>
    <row r="3" spans="1:6" ht="27" customHeight="1" x14ac:dyDescent="0.15">
      <c r="A3" s="57" t="s">
        <v>38</v>
      </c>
      <c r="B3" s="58"/>
    </row>
    <row r="4" spans="1:6" ht="27" customHeight="1" x14ac:dyDescent="0.15">
      <c r="A4" s="57" t="s">
        <v>39</v>
      </c>
      <c r="B4" s="58"/>
    </row>
    <row r="5" spans="1:6" x14ac:dyDescent="0.15">
      <c r="A5" s="57" t="s">
        <v>40</v>
      </c>
      <c r="B5" s="58"/>
      <c r="C5" t="s">
        <v>62</v>
      </c>
    </row>
    <row r="6" spans="1:6" x14ac:dyDescent="0.15">
      <c r="A6" s="57" t="s">
        <v>41</v>
      </c>
      <c r="B6" s="58"/>
      <c r="C6" t="s">
        <v>61</v>
      </c>
    </row>
    <row r="7" spans="1:6" x14ac:dyDescent="0.15">
      <c r="A7" s="57" t="s">
        <v>42</v>
      </c>
      <c r="B7" s="58"/>
      <c r="C7" t="s">
        <v>63</v>
      </c>
    </row>
    <row r="8" spans="1:6" x14ac:dyDescent="0.15">
      <c r="A8" s="57" t="s">
        <v>43</v>
      </c>
      <c r="B8" s="58"/>
      <c r="C8" s="64" t="s">
        <v>64</v>
      </c>
    </row>
    <row r="9" spans="1:6" x14ac:dyDescent="0.15">
      <c r="A9" s="57" t="s">
        <v>44</v>
      </c>
      <c r="B9" s="58"/>
      <c r="C9" s="64"/>
    </row>
    <row r="10" spans="1:6" x14ac:dyDescent="0.15">
      <c r="A10" s="57" t="s">
        <v>45</v>
      </c>
      <c r="B10" s="58"/>
      <c r="C10" t="s">
        <v>63</v>
      </c>
    </row>
    <row r="11" spans="1:6" x14ac:dyDescent="0.15">
      <c r="A11" s="57" t="s">
        <v>43</v>
      </c>
      <c r="B11" s="58"/>
      <c r="C11" s="64" t="s">
        <v>64</v>
      </c>
    </row>
    <row r="12" spans="1:6" x14ac:dyDescent="0.15">
      <c r="A12" s="57" t="s">
        <v>44</v>
      </c>
      <c r="B12" s="58"/>
      <c r="C12" s="64"/>
    </row>
    <row r="13" spans="1:6" x14ac:dyDescent="0.15">
      <c r="A13" s="57" t="s">
        <v>46</v>
      </c>
      <c r="B13" s="58"/>
      <c r="C13" s="64"/>
    </row>
    <row r="14" spans="1:6" x14ac:dyDescent="0.15">
      <c r="A14" s="57" t="s">
        <v>47</v>
      </c>
      <c r="B14" s="58"/>
      <c r="C14" t="str">
        <f>IF(B13="その他","入力してください","入力は不要です")</f>
        <v>入力は不要です</v>
      </c>
      <c r="D14" t="s">
        <v>53</v>
      </c>
    </row>
    <row r="15" spans="1:6" x14ac:dyDescent="0.15">
      <c r="A15" s="57" t="s">
        <v>8</v>
      </c>
      <c r="B15" s="58"/>
      <c r="C15" s="64" t="s">
        <v>67</v>
      </c>
      <c r="D15" t="s">
        <v>54</v>
      </c>
    </row>
    <row r="16" spans="1:6" x14ac:dyDescent="0.15">
      <c r="A16" s="57" t="s">
        <v>48</v>
      </c>
      <c r="B16" s="58"/>
      <c r="C16" s="64"/>
      <c r="D16" t="s">
        <v>55</v>
      </c>
    </row>
    <row r="17" spans="1:4" x14ac:dyDescent="0.15">
      <c r="A17" s="57" t="s">
        <v>49</v>
      </c>
      <c r="B17" s="58"/>
      <c r="C17" s="64"/>
      <c r="D17" t="s">
        <v>56</v>
      </c>
    </row>
    <row r="18" spans="1:4" x14ac:dyDescent="0.15">
      <c r="A18" s="57" t="s">
        <v>13</v>
      </c>
      <c r="B18" s="58"/>
      <c r="C18" s="64"/>
      <c r="D18" t="s">
        <v>57</v>
      </c>
    </row>
    <row r="19" spans="1:4" x14ac:dyDescent="0.15">
      <c r="A19" s="57" t="s">
        <v>50</v>
      </c>
      <c r="B19" s="59">
        <f>SUM(B15:B18)</f>
        <v>0</v>
      </c>
      <c r="C19" t="s">
        <v>65</v>
      </c>
      <c r="D19" t="s">
        <v>58</v>
      </c>
    </row>
    <row r="20" spans="1:4" x14ac:dyDescent="0.15">
      <c r="A20" s="57" t="s">
        <v>51</v>
      </c>
      <c r="B20" s="58"/>
      <c r="C20" t="s">
        <v>63</v>
      </c>
      <c r="D20" t="s">
        <v>59</v>
      </c>
    </row>
    <row r="21" spans="1:4" x14ac:dyDescent="0.15">
      <c r="A21" s="57" t="s">
        <v>52</v>
      </c>
      <c r="B21" s="58"/>
      <c r="C21" s="64" t="s">
        <v>64</v>
      </c>
    </row>
    <row r="22" spans="1:4" x14ac:dyDescent="0.15">
      <c r="A22" s="57" t="s">
        <v>44</v>
      </c>
      <c r="B22" s="58"/>
      <c r="C22" s="64"/>
    </row>
    <row r="23" spans="1:4" x14ac:dyDescent="0.15">
      <c r="D23">
        <v>1</v>
      </c>
    </row>
    <row r="24" spans="1:4" x14ac:dyDescent="0.15">
      <c r="D24">
        <v>2</v>
      </c>
    </row>
    <row r="25" spans="1:4" x14ac:dyDescent="0.15">
      <c r="D25">
        <v>3</v>
      </c>
    </row>
    <row r="26" spans="1:4" x14ac:dyDescent="0.15">
      <c r="D26">
        <v>4</v>
      </c>
    </row>
    <row r="27" spans="1:4" x14ac:dyDescent="0.15">
      <c r="D27">
        <v>5</v>
      </c>
    </row>
    <row r="28" spans="1:4" x14ac:dyDescent="0.15">
      <c r="D28">
        <v>6</v>
      </c>
    </row>
    <row r="29" spans="1:4" x14ac:dyDescent="0.15">
      <c r="D29">
        <v>7</v>
      </c>
    </row>
    <row r="30" spans="1:4" x14ac:dyDescent="0.15">
      <c r="D30">
        <v>8</v>
      </c>
    </row>
    <row r="31" spans="1:4" x14ac:dyDescent="0.15">
      <c r="D31">
        <v>9</v>
      </c>
    </row>
    <row r="32" spans="1:4" x14ac:dyDescent="0.15">
      <c r="D32">
        <v>10</v>
      </c>
    </row>
    <row r="33" spans="4:4" x14ac:dyDescent="0.15">
      <c r="D33">
        <v>11</v>
      </c>
    </row>
    <row r="34" spans="4:4" x14ac:dyDescent="0.15">
      <c r="D34">
        <v>12</v>
      </c>
    </row>
    <row r="37" spans="4:4" x14ac:dyDescent="0.15">
      <c r="D37">
        <v>1</v>
      </c>
    </row>
    <row r="38" spans="4:4" x14ac:dyDescent="0.15">
      <c r="D38">
        <v>2</v>
      </c>
    </row>
    <row r="39" spans="4:4" x14ac:dyDescent="0.15">
      <c r="D39">
        <v>3</v>
      </c>
    </row>
    <row r="40" spans="4:4" x14ac:dyDescent="0.15">
      <c r="D40">
        <v>4</v>
      </c>
    </row>
    <row r="41" spans="4:4" x14ac:dyDescent="0.15">
      <c r="D41">
        <v>5</v>
      </c>
    </row>
    <row r="42" spans="4:4" x14ac:dyDescent="0.15">
      <c r="D42">
        <v>6</v>
      </c>
    </row>
    <row r="43" spans="4:4" x14ac:dyDescent="0.15">
      <c r="D43">
        <v>7</v>
      </c>
    </row>
    <row r="44" spans="4:4" x14ac:dyDescent="0.15">
      <c r="D44">
        <v>8</v>
      </c>
    </row>
    <row r="45" spans="4:4" x14ac:dyDescent="0.15">
      <c r="D45">
        <v>9</v>
      </c>
    </row>
    <row r="46" spans="4:4" x14ac:dyDescent="0.15">
      <c r="D46">
        <v>10</v>
      </c>
    </row>
    <row r="47" spans="4:4" x14ac:dyDescent="0.15">
      <c r="D47">
        <v>11</v>
      </c>
    </row>
    <row r="48" spans="4:4" x14ac:dyDescent="0.15">
      <c r="D48">
        <v>12</v>
      </c>
    </row>
    <row r="49" spans="4:4" x14ac:dyDescent="0.15">
      <c r="D49">
        <v>13</v>
      </c>
    </row>
    <row r="50" spans="4:4" x14ac:dyDescent="0.15">
      <c r="D50">
        <v>14</v>
      </c>
    </row>
    <row r="51" spans="4:4" x14ac:dyDescent="0.15">
      <c r="D51">
        <v>15</v>
      </c>
    </row>
    <row r="52" spans="4:4" x14ac:dyDescent="0.15">
      <c r="D52">
        <v>16</v>
      </c>
    </row>
    <row r="53" spans="4:4" x14ac:dyDescent="0.15">
      <c r="D53">
        <v>17</v>
      </c>
    </row>
    <row r="54" spans="4:4" x14ac:dyDescent="0.15">
      <c r="D54">
        <v>18</v>
      </c>
    </row>
    <row r="55" spans="4:4" x14ac:dyDescent="0.15">
      <c r="D55">
        <v>19</v>
      </c>
    </row>
    <row r="56" spans="4:4" x14ac:dyDescent="0.15">
      <c r="D56">
        <v>20</v>
      </c>
    </row>
    <row r="57" spans="4:4" x14ac:dyDescent="0.15">
      <c r="D57">
        <v>21</v>
      </c>
    </row>
    <row r="58" spans="4:4" x14ac:dyDescent="0.15">
      <c r="D58">
        <v>22</v>
      </c>
    </row>
    <row r="59" spans="4:4" x14ac:dyDescent="0.15">
      <c r="D59">
        <v>23</v>
      </c>
    </row>
    <row r="60" spans="4:4" x14ac:dyDescent="0.15">
      <c r="D60">
        <v>24</v>
      </c>
    </row>
    <row r="61" spans="4:4" x14ac:dyDescent="0.15">
      <c r="D61">
        <v>25</v>
      </c>
    </row>
    <row r="62" spans="4:4" x14ac:dyDescent="0.15">
      <c r="D62">
        <v>26</v>
      </c>
    </row>
    <row r="63" spans="4:4" x14ac:dyDescent="0.15">
      <c r="D63">
        <v>27</v>
      </c>
    </row>
    <row r="64" spans="4:4" x14ac:dyDescent="0.15">
      <c r="D64">
        <v>28</v>
      </c>
    </row>
    <row r="65" spans="4:4" x14ac:dyDescent="0.15">
      <c r="D65">
        <v>29</v>
      </c>
    </row>
    <row r="66" spans="4:4" x14ac:dyDescent="0.15">
      <c r="D66">
        <v>30</v>
      </c>
    </row>
    <row r="67" spans="4:4" x14ac:dyDescent="0.15">
      <c r="D67">
        <v>31</v>
      </c>
    </row>
  </sheetData>
  <sheetProtection selectLockedCells="1"/>
  <mergeCells count="5">
    <mergeCell ref="C11:C13"/>
    <mergeCell ref="C8:C9"/>
    <mergeCell ref="C21:C22"/>
    <mergeCell ref="C15:C18"/>
    <mergeCell ref="A1:E1"/>
  </mergeCells>
  <phoneticPr fontId="1"/>
  <dataValidations count="3">
    <dataValidation type="list" allowBlank="1" showInputMessage="1" showErrorMessage="1" sqref="B13" xr:uid="{00000000-0002-0000-0000-000000000000}">
      <formula1>$D$13:$D$20</formula1>
    </dataValidation>
    <dataValidation type="list" allowBlank="1" showInputMessage="1" showErrorMessage="1" sqref="B8 B11 B21" xr:uid="{00000000-0002-0000-0000-000001000000}">
      <formula1>$D$22:$D$34</formula1>
    </dataValidation>
    <dataValidation type="list" allowBlank="1" showInputMessage="1" showErrorMessage="1" sqref="B9 B12 B22" xr:uid="{00000000-0002-0000-0000-000002000000}">
      <formula1>$D$36:$D$67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9"/>
  <sheetViews>
    <sheetView showGridLines="0" tabSelected="1" view="pageBreakPreview" topLeftCell="B2" zoomScaleNormal="85" zoomScaleSheetLayoutView="100" workbookViewId="0">
      <selection activeCell="BB22" sqref="BB22"/>
    </sheetView>
  </sheetViews>
  <sheetFormatPr defaultRowHeight="13.5" x14ac:dyDescent="0.15"/>
  <cols>
    <col min="1" max="1" width="0.375" style="1" hidden="1" customWidth="1"/>
    <col min="2" max="2" width="5" style="1" customWidth="1"/>
    <col min="3" max="3" width="4.75" style="1" customWidth="1"/>
    <col min="4" max="15" width="2.625" style="1" customWidth="1"/>
    <col min="16" max="16" width="1.375" style="1" customWidth="1"/>
    <col min="17" max="18" width="2.5" style="1" customWidth="1"/>
    <col min="19" max="19" width="1.375" style="1" customWidth="1"/>
    <col min="20" max="20" width="5" style="1" customWidth="1"/>
    <col min="21" max="21" width="4.75" style="1" customWidth="1"/>
    <col min="22" max="33" width="2.625" style="1" customWidth="1"/>
    <col min="34" max="34" width="1.375" style="1" customWidth="1"/>
    <col min="35" max="36" width="2.5" style="1" customWidth="1"/>
    <col min="37" max="37" width="1.375" style="1" customWidth="1"/>
    <col min="38" max="38" width="5" style="1" customWidth="1"/>
    <col min="39" max="39" width="4.75" style="1" customWidth="1"/>
    <col min="40" max="51" width="2.625" style="1" customWidth="1"/>
    <col min="52" max="52" width="0.75" style="1" customWidth="1"/>
    <col min="53" max="16384" width="9" style="1"/>
  </cols>
  <sheetData>
    <row r="1" spans="1:52" ht="0.75" hidden="1" customHeight="1" x14ac:dyDescent="0.15"/>
    <row r="2" spans="1:52" ht="11.25" customHeight="1" thickTop="1" x14ac:dyDescent="0.15">
      <c r="A2" s="2"/>
      <c r="B2" s="95" t="s">
        <v>0</v>
      </c>
      <c r="C2" s="9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0"/>
      <c r="R2" s="5"/>
      <c r="S2" s="4"/>
      <c r="T2" s="95" t="s">
        <v>0</v>
      </c>
      <c r="U2" s="9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  <c r="AI2" s="55"/>
      <c r="AJ2" s="7"/>
      <c r="AK2" s="6"/>
      <c r="AL2" s="95" t="s">
        <v>0</v>
      </c>
      <c r="AM2" s="96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4"/>
    </row>
    <row r="3" spans="1:52" ht="18" customHeight="1" x14ac:dyDescent="0.15">
      <c r="A3" s="8"/>
      <c r="B3" s="97">
        <v>252026</v>
      </c>
      <c r="C3" s="98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50"/>
      <c r="R3" s="5"/>
      <c r="S3" s="4"/>
      <c r="T3" s="97">
        <v>252026</v>
      </c>
      <c r="U3" s="98"/>
      <c r="V3" s="68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55"/>
      <c r="AJ3" s="7"/>
      <c r="AK3" s="6"/>
      <c r="AL3" s="97">
        <v>252026</v>
      </c>
      <c r="AM3" s="98"/>
      <c r="AN3" s="68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</row>
    <row r="4" spans="1:52" ht="18" customHeight="1" x14ac:dyDescent="0.15">
      <c r="A4" s="8"/>
      <c r="B4" s="81" t="s">
        <v>24</v>
      </c>
      <c r="C4" s="82"/>
      <c r="D4" s="68" t="s">
        <v>68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4"/>
      <c r="Q4" s="50"/>
      <c r="R4" s="5"/>
      <c r="S4" s="4"/>
      <c r="T4" s="81" t="s">
        <v>24</v>
      </c>
      <c r="U4" s="82"/>
      <c r="V4" s="68" t="s">
        <v>69</v>
      </c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4"/>
      <c r="AI4" s="55"/>
      <c r="AJ4" s="7"/>
      <c r="AK4" s="6"/>
      <c r="AL4" s="81" t="s">
        <v>24</v>
      </c>
      <c r="AM4" s="82"/>
      <c r="AN4" s="68" t="s">
        <v>70</v>
      </c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4"/>
    </row>
    <row r="5" spans="1:52" ht="13.5" customHeight="1" x14ac:dyDescent="0.15">
      <c r="A5" s="8"/>
      <c r="B5" s="81" t="s">
        <v>29</v>
      </c>
      <c r="C5" s="82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4"/>
      <c r="Q5" s="50"/>
      <c r="R5" s="5"/>
      <c r="S5" s="4"/>
      <c r="T5" s="81" t="s">
        <v>29</v>
      </c>
      <c r="U5" s="82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4"/>
      <c r="AI5" s="55"/>
      <c r="AJ5" s="7"/>
      <c r="AK5" s="6"/>
      <c r="AL5" s="81" t="s">
        <v>29</v>
      </c>
      <c r="AM5" s="82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4"/>
    </row>
    <row r="6" spans="1:52" ht="4.5" customHeight="1" thickBot="1" x14ac:dyDescent="0.2">
      <c r="A6" s="8"/>
      <c r="B6" s="83"/>
      <c r="C6" s="8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4"/>
      <c r="Q6" s="50"/>
      <c r="R6" s="5"/>
      <c r="S6" s="4"/>
      <c r="T6" s="83"/>
      <c r="U6" s="84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4"/>
      <c r="AI6" s="55"/>
      <c r="AJ6" s="7"/>
      <c r="AK6" s="6"/>
      <c r="AL6" s="83"/>
      <c r="AM6" s="84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4"/>
    </row>
    <row r="7" spans="1:52" ht="11.25" customHeight="1" x14ac:dyDescent="0.15">
      <c r="B7" s="85" t="s">
        <v>1</v>
      </c>
      <c r="C7" s="86"/>
      <c r="D7" s="86"/>
      <c r="E7" s="86"/>
      <c r="F7" s="86" t="s">
        <v>2</v>
      </c>
      <c r="G7" s="86"/>
      <c r="H7" s="86"/>
      <c r="I7" s="86"/>
      <c r="J7" s="86"/>
      <c r="K7" s="86"/>
      <c r="L7" s="86"/>
      <c r="M7" s="86"/>
      <c r="N7" s="86"/>
      <c r="O7" s="87"/>
      <c r="P7" s="9"/>
      <c r="Q7" s="51"/>
      <c r="R7" s="10"/>
      <c r="S7" s="9"/>
      <c r="T7" s="85" t="s">
        <v>1</v>
      </c>
      <c r="U7" s="86"/>
      <c r="V7" s="86"/>
      <c r="W7" s="86"/>
      <c r="X7" s="86" t="s">
        <v>2</v>
      </c>
      <c r="Y7" s="86"/>
      <c r="Z7" s="86"/>
      <c r="AA7" s="86"/>
      <c r="AB7" s="86"/>
      <c r="AC7" s="86"/>
      <c r="AD7" s="86"/>
      <c r="AE7" s="86"/>
      <c r="AF7" s="86"/>
      <c r="AG7" s="87"/>
      <c r="AH7" s="9"/>
      <c r="AI7" s="56"/>
      <c r="AJ7" s="12"/>
      <c r="AK7" s="11"/>
      <c r="AL7" s="85" t="s">
        <v>1</v>
      </c>
      <c r="AM7" s="86"/>
      <c r="AN7" s="86"/>
      <c r="AO7" s="86"/>
      <c r="AP7" s="86" t="s">
        <v>2</v>
      </c>
      <c r="AQ7" s="86"/>
      <c r="AR7" s="86"/>
      <c r="AS7" s="86"/>
      <c r="AT7" s="86"/>
      <c r="AU7" s="86"/>
      <c r="AV7" s="86"/>
      <c r="AW7" s="86"/>
      <c r="AX7" s="86"/>
      <c r="AY7" s="87"/>
      <c r="AZ7" s="9"/>
    </row>
    <row r="8" spans="1:52" ht="18" customHeight="1" x14ac:dyDescent="0.15">
      <c r="B8" s="88" t="s">
        <v>31</v>
      </c>
      <c r="C8" s="89"/>
      <c r="D8" s="89"/>
      <c r="E8" s="89"/>
      <c r="F8" s="89" t="s">
        <v>30</v>
      </c>
      <c r="G8" s="89"/>
      <c r="H8" s="89"/>
      <c r="I8" s="89"/>
      <c r="J8" s="89"/>
      <c r="K8" s="89"/>
      <c r="L8" s="89"/>
      <c r="M8" s="89"/>
      <c r="N8" s="89"/>
      <c r="O8" s="90"/>
      <c r="P8" s="9"/>
      <c r="Q8" s="51"/>
      <c r="R8" s="10"/>
      <c r="S8" s="9"/>
      <c r="T8" s="88" t="s">
        <v>31</v>
      </c>
      <c r="U8" s="89"/>
      <c r="V8" s="89"/>
      <c r="W8" s="89"/>
      <c r="X8" s="89" t="s">
        <v>30</v>
      </c>
      <c r="Y8" s="89"/>
      <c r="Z8" s="89"/>
      <c r="AA8" s="89"/>
      <c r="AB8" s="89"/>
      <c r="AC8" s="89"/>
      <c r="AD8" s="89"/>
      <c r="AE8" s="89"/>
      <c r="AF8" s="89"/>
      <c r="AG8" s="90"/>
      <c r="AH8" s="9"/>
      <c r="AI8" s="56"/>
      <c r="AJ8" s="12"/>
      <c r="AK8" s="11"/>
      <c r="AL8" s="88" t="s">
        <v>31</v>
      </c>
      <c r="AM8" s="89"/>
      <c r="AN8" s="89"/>
      <c r="AO8" s="89"/>
      <c r="AP8" s="89" t="s">
        <v>30</v>
      </c>
      <c r="AQ8" s="89"/>
      <c r="AR8" s="89"/>
      <c r="AS8" s="89"/>
      <c r="AT8" s="89"/>
      <c r="AU8" s="89"/>
      <c r="AV8" s="89"/>
      <c r="AW8" s="89"/>
      <c r="AX8" s="89"/>
      <c r="AY8" s="90"/>
      <c r="AZ8" s="9"/>
    </row>
    <row r="9" spans="1:52" ht="15" customHeight="1" x14ac:dyDescent="0.15">
      <c r="B9" s="72" t="s">
        <v>25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9"/>
      <c r="Q9" s="51"/>
      <c r="R9" s="10"/>
      <c r="S9" s="9"/>
      <c r="T9" s="72" t="s">
        <v>25</v>
      </c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  <c r="AH9" s="9"/>
      <c r="AI9" s="56"/>
      <c r="AJ9" s="12"/>
      <c r="AK9" s="11"/>
      <c r="AL9" s="72" t="s">
        <v>25</v>
      </c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4"/>
      <c r="AZ9" s="9"/>
    </row>
    <row r="10" spans="1:52" ht="15" customHeight="1" x14ac:dyDescent="0.15">
      <c r="B10" s="61"/>
      <c r="C10" s="132" t="str">
        <f>IF(入力用!$B$2="","",入力用!$B$2)</f>
        <v/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  <c r="P10" s="9"/>
      <c r="Q10" s="51"/>
      <c r="R10" s="10"/>
      <c r="S10" s="9"/>
      <c r="T10" s="61"/>
      <c r="U10" s="132" t="str">
        <f>IF(入力用!$B$2="","",入力用!$B$2)</f>
        <v/>
      </c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3"/>
      <c r="AH10" s="9"/>
      <c r="AI10" s="56"/>
      <c r="AJ10" s="12"/>
      <c r="AK10" s="11"/>
      <c r="AL10" s="61"/>
      <c r="AM10" s="132" t="str">
        <f>IF(入力用!$B$2="","",入力用!$B$2)</f>
        <v/>
      </c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3"/>
      <c r="AZ10" s="9"/>
    </row>
    <row r="11" spans="1:52" ht="24.95" customHeight="1" x14ac:dyDescent="0.15">
      <c r="B11" s="134" t="str">
        <f>IF(入力用!$B$3="","",入力用!$B$3)</f>
        <v/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6"/>
      <c r="P11" s="9"/>
      <c r="Q11" s="51"/>
      <c r="R11" s="10"/>
      <c r="S11" s="9"/>
      <c r="T11" s="134" t="str">
        <f>IF(入力用!$B$3="","",入力用!$B$3)</f>
        <v/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6"/>
      <c r="AH11" s="9"/>
      <c r="AI11" s="56"/>
      <c r="AJ11" s="12"/>
      <c r="AK11" s="11"/>
      <c r="AL11" s="134" t="str">
        <f>IF(入力用!$B$3="","",入力用!$B$3)</f>
        <v/>
      </c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6"/>
      <c r="AZ11" s="9"/>
    </row>
    <row r="12" spans="1:52" ht="39.950000000000003" customHeight="1" x14ac:dyDescent="0.15"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6"/>
      <c r="P12" s="13"/>
      <c r="Q12" s="51"/>
      <c r="R12" s="10"/>
      <c r="S12" s="13"/>
      <c r="T12" s="134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6"/>
      <c r="AH12" s="13"/>
      <c r="AI12" s="56"/>
      <c r="AJ12" s="12"/>
      <c r="AK12" s="14"/>
      <c r="AL12" s="134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6"/>
      <c r="AZ12" s="13"/>
    </row>
    <row r="13" spans="1:52" ht="31.5" customHeight="1" x14ac:dyDescent="0.15">
      <c r="B13" s="137" t="str">
        <f>IF(入力用!$B$4="","",入力用!$B$4)</f>
        <v/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  <c r="P13" s="9"/>
      <c r="Q13" s="51"/>
      <c r="R13" s="10"/>
      <c r="S13" s="9"/>
      <c r="T13" s="137" t="str">
        <f>IF(入力用!$B$4="","",入力用!$B$4)</f>
        <v/>
      </c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9"/>
      <c r="AH13" s="9"/>
      <c r="AI13" s="56"/>
      <c r="AJ13" s="12"/>
      <c r="AK13" s="11"/>
      <c r="AL13" s="137" t="str">
        <f>IF(入力用!$B$4="","",入力用!$B$4)</f>
        <v/>
      </c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9"/>
      <c r="AZ13" s="9"/>
    </row>
    <row r="14" spans="1:52" ht="7.5" customHeight="1" x14ac:dyDescent="0.15">
      <c r="B14" s="3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31"/>
      <c r="P14" s="9"/>
      <c r="Q14" s="51"/>
      <c r="R14" s="10"/>
      <c r="S14" s="9"/>
      <c r="T14" s="30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8"/>
      <c r="AG14" s="31"/>
      <c r="AH14" s="9"/>
      <c r="AI14" s="56"/>
      <c r="AJ14" s="12"/>
      <c r="AK14" s="11"/>
      <c r="AL14" s="30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8"/>
      <c r="AY14" s="31"/>
      <c r="AZ14" s="9"/>
    </row>
    <row r="15" spans="1:52" ht="11.25" customHeight="1" x14ac:dyDescent="0.15">
      <c r="B15" s="32" t="s">
        <v>3</v>
      </c>
      <c r="C15" s="70" t="s">
        <v>4</v>
      </c>
      <c r="D15" s="70"/>
      <c r="E15" s="70"/>
      <c r="F15" s="70"/>
      <c r="G15" s="70"/>
      <c r="H15" s="70"/>
      <c r="I15" s="70"/>
      <c r="J15" s="70"/>
      <c r="K15" s="70" t="s">
        <v>71</v>
      </c>
      <c r="L15" s="70"/>
      <c r="M15" s="70"/>
      <c r="N15" s="70"/>
      <c r="O15" s="71"/>
      <c r="P15" s="9"/>
      <c r="Q15" s="52"/>
      <c r="R15" s="53"/>
      <c r="S15" s="9"/>
      <c r="T15" s="32" t="s">
        <v>3</v>
      </c>
      <c r="U15" s="70" t="s">
        <v>4</v>
      </c>
      <c r="V15" s="70"/>
      <c r="W15" s="70"/>
      <c r="X15" s="70"/>
      <c r="Y15" s="70"/>
      <c r="Z15" s="70"/>
      <c r="AA15" s="70"/>
      <c r="AB15" s="70"/>
      <c r="AC15" s="70" t="s">
        <v>72</v>
      </c>
      <c r="AD15" s="70"/>
      <c r="AE15" s="70"/>
      <c r="AF15" s="70"/>
      <c r="AG15" s="71"/>
      <c r="AH15" s="9"/>
      <c r="AI15" s="52"/>
      <c r="AJ15" s="53"/>
      <c r="AK15" s="11"/>
      <c r="AL15" s="32" t="s">
        <v>3</v>
      </c>
      <c r="AM15" s="70" t="s">
        <v>4</v>
      </c>
      <c r="AN15" s="70"/>
      <c r="AO15" s="70"/>
      <c r="AP15" s="70"/>
      <c r="AQ15" s="70"/>
      <c r="AR15" s="70"/>
      <c r="AS15" s="70"/>
      <c r="AT15" s="70"/>
      <c r="AU15" s="70" t="s">
        <v>73</v>
      </c>
      <c r="AV15" s="70"/>
      <c r="AW15" s="70"/>
      <c r="AX15" s="70"/>
      <c r="AY15" s="71"/>
      <c r="AZ15" s="9"/>
    </row>
    <row r="16" spans="1:52" ht="18" customHeight="1" x14ac:dyDescent="0.15">
      <c r="B16" s="33" t="str">
        <f>IF(入力用!$B$5="","",入力用!$B$5)</f>
        <v/>
      </c>
      <c r="C16" s="77"/>
      <c r="D16" s="77"/>
      <c r="E16" s="77"/>
      <c r="F16" s="77"/>
      <c r="G16" s="77"/>
      <c r="H16" s="77"/>
      <c r="I16" s="77"/>
      <c r="J16" s="77"/>
      <c r="K16" s="77" t="str">
        <f>IF(入力用!$B$6="","",入力用!$B$6)</f>
        <v/>
      </c>
      <c r="L16" s="77"/>
      <c r="M16" s="77"/>
      <c r="N16" s="77"/>
      <c r="O16" s="80"/>
      <c r="P16" s="9"/>
      <c r="Q16" s="54"/>
      <c r="R16" s="53"/>
      <c r="S16" s="9"/>
      <c r="T16" s="33" t="str">
        <f>IF(入力用!$B$5="","",入力用!$B$5)</f>
        <v/>
      </c>
      <c r="U16" s="77"/>
      <c r="V16" s="77"/>
      <c r="W16" s="77"/>
      <c r="X16" s="77"/>
      <c r="Y16" s="77"/>
      <c r="Z16" s="77"/>
      <c r="AA16" s="77"/>
      <c r="AB16" s="77"/>
      <c r="AC16" s="77" t="str">
        <f>IF(入力用!$B$6="","",入力用!$B$6)</f>
        <v/>
      </c>
      <c r="AD16" s="77"/>
      <c r="AE16" s="77"/>
      <c r="AF16" s="77"/>
      <c r="AG16" s="80"/>
      <c r="AH16" s="9"/>
      <c r="AI16" s="54"/>
      <c r="AJ16" s="53"/>
      <c r="AK16" s="11"/>
      <c r="AL16" s="33" t="str">
        <f>IF(入力用!$B$5="","",入力用!$B$5)</f>
        <v/>
      </c>
      <c r="AM16" s="77"/>
      <c r="AN16" s="77"/>
      <c r="AO16" s="77"/>
      <c r="AP16" s="77"/>
      <c r="AQ16" s="77"/>
      <c r="AR16" s="77"/>
      <c r="AS16" s="77"/>
      <c r="AT16" s="77"/>
      <c r="AU16" s="77" t="str">
        <f>IF(入力用!$B$6="","",入力用!$B$6)</f>
        <v/>
      </c>
      <c r="AV16" s="77"/>
      <c r="AW16" s="77"/>
      <c r="AX16" s="77"/>
      <c r="AY16" s="80"/>
      <c r="AZ16" s="9"/>
    </row>
    <row r="17" spans="2:52" ht="11.25" customHeight="1" x14ac:dyDescent="0.15">
      <c r="B17" s="66" t="s">
        <v>74</v>
      </c>
      <c r="C17" s="67"/>
      <c r="D17" s="67"/>
      <c r="E17" s="67"/>
      <c r="F17" s="67"/>
      <c r="G17" s="67"/>
      <c r="H17" s="67"/>
      <c r="I17" s="70" t="s">
        <v>5</v>
      </c>
      <c r="J17" s="70"/>
      <c r="K17" s="70"/>
      <c r="L17" s="70"/>
      <c r="M17" s="70"/>
      <c r="N17" s="70"/>
      <c r="O17" s="71"/>
      <c r="P17" s="9"/>
      <c r="Q17" s="54"/>
      <c r="R17" s="53"/>
      <c r="S17" s="9"/>
      <c r="T17" s="66" t="s">
        <v>74</v>
      </c>
      <c r="U17" s="67"/>
      <c r="V17" s="67"/>
      <c r="W17" s="67"/>
      <c r="X17" s="67"/>
      <c r="Y17" s="67"/>
      <c r="Z17" s="67"/>
      <c r="AA17" s="70" t="s">
        <v>5</v>
      </c>
      <c r="AB17" s="70"/>
      <c r="AC17" s="70"/>
      <c r="AD17" s="70"/>
      <c r="AE17" s="70"/>
      <c r="AF17" s="70"/>
      <c r="AG17" s="71"/>
      <c r="AH17" s="9"/>
      <c r="AI17" s="54"/>
      <c r="AJ17" s="53"/>
      <c r="AK17" s="11"/>
      <c r="AL17" s="66" t="s">
        <v>74</v>
      </c>
      <c r="AM17" s="67"/>
      <c r="AN17" s="67"/>
      <c r="AO17" s="67"/>
      <c r="AP17" s="67"/>
      <c r="AQ17" s="67"/>
      <c r="AR17" s="67"/>
      <c r="AS17" s="70" t="s">
        <v>5</v>
      </c>
      <c r="AT17" s="70"/>
      <c r="AU17" s="70"/>
      <c r="AV17" s="70"/>
      <c r="AW17" s="70"/>
      <c r="AX17" s="70"/>
      <c r="AY17" s="71"/>
      <c r="AZ17" s="9"/>
    </row>
    <row r="18" spans="2:52" ht="24.75" customHeight="1" x14ac:dyDescent="0.15">
      <c r="B18" s="101" t="str">
        <f>IF(入力用!$B$7="","",入力用!$B$7&amp;"."&amp;入力用!$B$8&amp;"."&amp;入力用!$B$9)</f>
        <v/>
      </c>
      <c r="C18" s="102"/>
      <c r="D18" s="19" t="s">
        <v>6</v>
      </c>
      <c r="E18" s="91" t="str">
        <f>IF(入力用!$B$10="","",入力用!$B$10&amp;"."&amp;入力用!$B$11&amp;"."&amp;入力用!$B$12)</f>
        <v/>
      </c>
      <c r="F18" s="92"/>
      <c r="G18" s="92"/>
      <c r="H18" s="20" t="s">
        <v>7</v>
      </c>
      <c r="I18" s="78" t="str">
        <f>IF(入力用!$B$13="","その他
決定
更正
修正
確定
予定
中間",入力用!B13)</f>
        <v>その他
決定
更正
修正
確定
予定
中間</v>
      </c>
      <c r="J18" s="79"/>
      <c r="K18" s="79"/>
      <c r="L18" s="103" t="str">
        <f>IF(入力用!$B$14="","(　　　　　　)","("&amp;入力用!$B$14&amp;")")</f>
        <v>(　　　　　　)</v>
      </c>
      <c r="M18" s="103"/>
      <c r="N18" s="103"/>
      <c r="O18" s="104"/>
      <c r="P18" s="9"/>
      <c r="Q18" s="54"/>
      <c r="R18" s="53"/>
      <c r="S18" s="9"/>
      <c r="T18" s="101" t="str">
        <f>IF(入力用!$B$7="","",入力用!$B$7&amp;"."&amp;入力用!$B$8&amp;"."&amp;入力用!$B$9)</f>
        <v/>
      </c>
      <c r="U18" s="102"/>
      <c r="V18" s="19" t="s">
        <v>6</v>
      </c>
      <c r="W18" s="91" t="str">
        <f>IF(入力用!$B$10="","",入力用!$B$10&amp;"."&amp;入力用!$B$11&amp;"."&amp;入力用!$B$12)</f>
        <v/>
      </c>
      <c r="X18" s="92"/>
      <c r="Y18" s="92"/>
      <c r="Z18" s="20" t="s">
        <v>7</v>
      </c>
      <c r="AA18" s="78" t="str">
        <f>I18</f>
        <v>その他
決定
更正
修正
確定
予定
中間</v>
      </c>
      <c r="AB18" s="79"/>
      <c r="AC18" s="79"/>
      <c r="AD18" s="103" t="str">
        <f>IF(入力用!$B$14="","(　　　　　　)","("&amp;入力用!$B$14&amp;")")</f>
        <v>(　　　　　　)</v>
      </c>
      <c r="AE18" s="103"/>
      <c r="AF18" s="103"/>
      <c r="AG18" s="104"/>
      <c r="AH18" s="9"/>
      <c r="AI18" s="54"/>
      <c r="AJ18" s="53"/>
      <c r="AK18" s="11"/>
      <c r="AL18" s="101" t="str">
        <f>IF(入力用!$B$7="","",入力用!$B$7&amp;"."&amp;入力用!$B$8&amp;"."&amp;入力用!$B$9)</f>
        <v/>
      </c>
      <c r="AM18" s="102"/>
      <c r="AN18" s="19" t="s">
        <v>6</v>
      </c>
      <c r="AO18" s="91" t="str">
        <f>IF(入力用!$B$10="","",入力用!$B$10&amp;"."&amp;入力用!$B$11&amp;"."&amp;入力用!$B$12)</f>
        <v/>
      </c>
      <c r="AP18" s="92"/>
      <c r="AQ18" s="92"/>
      <c r="AR18" s="20" t="s">
        <v>7</v>
      </c>
      <c r="AS18" s="78" t="str">
        <f>AA18</f>
        <v>その他
決定
更正
修正
確定
予定
中間</v>
      </c>
      <c r="AT18" s="79"/>
      <c r="AU18" s="79"/>
      <c r="AV18" s="103" t="str">
        <f>IF(入力用!$B$14="","(　　　　　　)","("&amp;入力用!$B$14&amp;")")</f>
        <v>(　　　　　　)</v>
      </c>
      <c r="AW18" s="103"/>
      <c r="AX18" s="103"/>
      <c r="AY18" s="104"/>
      <c r="AZ18" s="9"/>
    </row>
    <row r="19" spans="2:52" ht="27" customHeight="1" x14ac:dyDescent="0.15">
      <c r="B19" s="99" t="s">
        <v>8</v>
      </c>
      <c r="C19" s="100"/>
      <c r="D19" s="21" t="s">
        <v>9</v>
      </c>
      <c r="E19" s="24" t="str">
        <f>IF(入力用!$B$15&lt;10000000000,"",INT((MOD(SIGN(入力用!$B$15)*入力用!$B$15/10000000000,10))))</f>
        <v/>
      </c>
      <c r="F19" s="26" t="str">
        <f>IF(入力用!$B$15&lt;1000000000,"",INT((MOD(SIGN(入力用!$B$15)*入力用!$B$15/1000000000,10))))</f>
        <v/>
      </c>
      <c r="G19" s="24" t="str">
        <f>IF(入力用!$B$15&lt;100000000,"",INT((MOD(SIGN(入力用!$B$15)*入力用!$B$15/100000000,10))))</f>
        <v/>
      </c>
      <c r="H19" s="29" t="str">
        <f>IF(入力用!$B$15&lt;10000000,"",INT((MOD(SIGN(入力用!$B$15)*入力用!$B$15/10000000,10))))</f>
        <v/>
      </c>
      <c r="I19" s="27" t="str">
        <f>IF(入力用!$B$15&lt;1000000,"",INT((MOD(SIGN(入力用!$B$15)*入力用!$B$15/1000000,10))))</f>
        <v/>
      </c>
      <c r="J19" s="24" t="str">
        <f>IF(入力用!$B$15&lt;100000,"",INT((MOD(SIGN(入力用!$B$15)*入力用!$B$15/100000,10))))</f>
        <v/>
      </c>
      <c r="K19" s="29" t="str">
        <f>IF(入力用!$B$15&lt;10000,"",INT((MOD(SIGN(入力用!$B$15)*入力用!$B$15/10000,10))))</f>
        <v/>
      </c>
      <c r="L19" s="27" t="str">
        <f>IF(入力用!$B$15&lt;1000,"",INT((MOD(SIGN(入力用!$B$15)*入力用!$B$15/1000,10))))</f>
        <v/>
      </c>
      <c r="M19" s="24" t="str">
        <f>IF(入力用!$B$15&lt;100,"",INT((MOD(SIGN(入力用!$B$15)*入力用!$B$15/100,10))))</f>
        <v/>
      </c>
      <c r="N19" s="29" t="str">
        <f>IF(入力用!$B$15&lt;10,"",INT((MOD(SIGN(入力用!$B$15)*入力用!$B$15/10,10))))</f>
        <v/>
      </c>
      <c r="O19" s="34" t="str">
        <f>IF(入力用!$B$15="","",INT((MOD(SIGN(入力用!$B$15)*入力用!$B$15,10))))</f>
        <v/>
      </c>
      <c r="P19" s="9"/>
      <c r="Q19" s="54"/>
      <c r="R19" s="53"/>
      <c r="S19" s="9"/>
      <c r="T19" s="99" t="s">
        <v>8</v>
      </c>
      <c r="U19" s="100"/>
      <c r="V19" s="21" t="s">
        <v>9</v>
      </c>
      <c r="W19" s="24" t="str">
        <f>IF(入力用!$B$15&lt;10000000000,"",INT((MOD(SIGN(入力用!$B$15)*入力用!$B$15/10000000000,10))))</f>
        <v/>
      </c>
      <c r="X19" s="26" t="str">
        <f>IF(入力用!$B$15&lt;1000000000,"",INT((MOD(SIGN(入力用!$B$15)*入力用!$B$15/1000000000,10))))</f>
        <v/>
      </c>
      <c r="Y19" s="24" t="str">
        <f>IF(入力用!$B$15&lt;100000000,"",INT((MOD(SIGN(入力用!$B$15)*入力用!$B$15/100000000,10))))</f>
        <v/>
      </c>
      <c r="Z19" s="29" t="str">
        <f>IF(入力用!$B$15&lt;10000000,"",INT((MOD(SIGN(入力用!$B$15)*入力用!$B$15/10000000,10))))</f>
        <v/>
      </c>
      <c r="AA19" s="27" t="str">
        <f>IF(入力用!$B$15&lt;1000000,"",INT((MOD(SIGN(入力用!$B$15)*入力用!$B$15/1000000,10))))</f>
        <v/>
      </c>
      <c r="AB19" s="24" t="str">
        <f>IF(入力用!$B$15&lt;100000,"",INT((MOD(SIGN(入力用!$B$15)*入力用!$B$15/100000,10))))</f>
        <v/>
      </c>
      <c r="AC19" s="29" t="str">
        <f>IF(入力用!$B$15&lt;10000,"",INT((MOD(SIGN(入力用!$B$15)*入力用!$B$15/10000,10))))</f>
        <v/>
      </c>
      <c r="AD19" s="27" t="str">
        <f>IF(入力用!$B$15&lt;1000,"",INT((MOD(SIGN(入力用!$B$15)*入力用!$B$15/1000,10))))</f>
        <v/>
      </c>
      <c r="AE19" s="24" t="str">
        <f>IF(入力用!$B$15&lt;100,"",INT((MOD(SIGN(入力用!$B$15)*入力用!$B$15/100,10))))</f>
        <v/>
      </c>
      <c r="AF19" s="29" t="str">
        <f>IF(入力用!$B$15&lt;10,"",INT((MOD(SIGN(入力用!$B$15)*入力用!$B$15/10,10))))</f>
        <v/>
      </c>
      <c r="AG19" s="34" t="str">
        <f>IF(入力用!$B$15="","",INT((MOD(SIGN(入力用!$B$15)*入力用!$B$15,10))))</f>
        <v/>
      </c>
      <c r="AH19" s="9"/>
      <c r="AI19" s="54"/>
      <c r="AJ19" s="53"/>
      <c r="AK19" s="11"/>
      <c r="AL19" s="99" t="s">
        <v>8</v>
      </c>
      <c r="AM19" s="100"/>
      <c r="AN19" s="21" t="s">
        <v>9</v>
      </c>
      <c r="AO19" s="24" t="str">
        <f>IF(入力用!$B$15&lt;10000000000,"",INT((MOD(SIGN(入力用!$B$15)*入力用!$B$15/10000000000,10))))</f>
        <v/>
      </c>
      <c r="AP19" s="26" t="str">
        <f>IF(入力用!$B$15&lt;1000000000,"",INT((MOD(SIGN(入力用!$B$15)*入力用!$B$15/1000000000,10))))</f>
        <v/>
      </c>
      <c r="AQ19" s="24" t="str">
        <f>IF(入力用!$B$15&lt;100000000,"",INT((MOD(SIGN(入力用!$B$15)*入力用!$B$15/100000000,10))))</f>
        <v/>
      </c>
      <c r="AR19" s="29" t="str">
        <f>IF(入力用!$B$15&lt;10000000,"",INT((MOD(SIGN(入力用!$B$15)*入力用!$B$15/10000000,10))))</f>
        <v/>
      </c>
      <c r="AS19" s="27" t="str">
        <f>IF(入力用!$B$15&lt;1000000,"",INT((MOD(SIGN(入力用!$B$15)*入力用!$B$15/1000000,10))))</f>
        <v/>
      </c>
      <c r="AT19" s="24" t="str">
        <f>IF(入力用!$B$15&lt;100000,"",INT((MOD(SIGN(入力用!$B$15)*入力用!$B$15/100000,10))))</f>
        <v/>
      </c>
      <c r="AU19" s="29" t="str">
        <f>IF(入力用!$B$15&lt;10000,"",INT((MOD(SIGN(入力用!$B$15)*入力用!$B$15/10000,10))))</f>
        <v/>
      </c>
      <c r="AV19" s="27" t="str">
        <f>IF(入力用!$B$15&lt;1000,"",INT((MOD(SIGN(入力用!$B$15)*入力用!$B$15/1000,10))))</f>
        <v/>
      </c>
      <c r="AW19" s="24" t="str">
        <f>IF(入力用!$B$15&lt;100,"",INT((MOD(SIGN(入力用!$B$15)*入力用!$B$15/100,10))))</f>
        <v/>
      </c>
      <c r="AX19" s="29" t="str">
        <f>IF(入力用!$B$15&lt;10,"",INT((MOD(SIGN(入力用!$B$15)*入力用!$B$15/10,10))))</f>
        <v/>
      </c>
      <c r="AY19" s="34" t="str">
        <f>IF(入力用!$B$15="","",INT((MOD(SIGN(入力用!$B$15)*入力用!$B$15,10))))</f>
        <v/>
      </c>
      <c r="AZ19" s="9"/>
    </row>
    <row r="20" spans="2:52" ht="27" customHeight="1" x14ac:dyDescent="0.15">
      <c r="B20" s="99" t="s">
        <v>10</v>
      </c>
      <c r="C20" s="100"/>
      <c r="D20" s="21" t="s">
        <v>23</v>
      </c>
      <c r="E20" s="24" t="str">
        <f>IF(入力用!$B$16&lt;10000000000,"",INT((MOD(SIGN(入力用!$B$16)*入力用!$B$16/10000000000,10))))</f>
        <v/>
      </c>
      <c r="F20" s="26" t="str">
        <f>IF(入力用!$B$16&lt;1000000000,"",INT((MOD(SIGN(入力用!$B$16)*入力用!$B$16/1000000000,10))))</f>
        <v/>
      </c>
      <c r="G20" s="24" t="str">
        <f>IF(入力用!$B$16&lt;100000000,"",INT((MOD(SIGN(入力用!$B$16)*入力用!$B$16/100000000,10))))</f>
        <v/>
      </c>
      <c r="H20" s="29" t="str">
        <f>IF(入力用!$B$16&lt;10000000,"",INT((MOD(SIGN(入力用!$B$16)*入力用!$B$16/10000000,10))))</f>
        <v/>
      </c>
      <c r="I20" s="27" t="str">
        <f>IF(入力用!$B$16&lt;1000000,"",INT((MOD(SIGN(入力用!$B$16)*入力用!$B$16/1000000,10))))</f>
        <v/>
      </c>
      <c r="J20" s="24" t="str">
        <f>IF(入力用!$B$16&lt;100000,"",INT((MOD(SIGN(入力用!$B$16)*入力用!$B$16/100000,10))))</f>
        <v/>
      </c>
      <c r="K20" s="29" t="str">
        <f>IF(入力用!$B$16&lt;10000,"",INT((MOD(SIGN(入力用!$B$16)*入力用!$B$16/10000,10))))</f>
        <v/>
      </c>
      <c r="L20" s="27" t="str">
        <f>IF(入力用!$B$16&lt;1000,"",INT((MOD(SIGN(入力用!$B$16)*入力用!$B$16/1000,10))))</f>
        <v/>
      </c>
      <c r="M20" s="24" t="str">
        <f>IF(入力用!$B$16&lt;100,"",INT((MOD(SIGN(入力用!$B$16)*入力用!$B$16/100,10))))</f>
        <v/>
      </c>
      <c r="N20" s="29" t="str">
        <f>IF(入力用!$B$16&lt;10,"",INT((MOD(SIGN(入力用!$B$16)*入力用!$B$16/10,10))))</f>
        <v/>
      </c>
      <c r="O20" s="34" t="str">
        <f>IF(入力用!$B$16="","",INT((MOD(SIGN(入力用!$B$16)*入力用!$B$16,10))))</f>
        <v/>
      </c>
      <c r="P20" s="9"/>
      <c r="Q20" s="51"/>
      <c r="R20" s="10"/>
      <c r="S20" s="9"/>
      <c r="T20" s="99" t="s">
        <v>10</v>
      </c>
      <c r="U20" s="100"/>
      <c r="V20" s="21" t="s">
        <v>23</v>
      </c>
      <c r="W20" s="24" t="str">
        <f>IF(入力用!$B$16&lt;10000000000,"",INT((MOD(SIGN(入力用!$B$16)*入力用!$B$16/10000000000,10))))</f>
        <v/>
      </c>
      <c r="X20" s="26" t="str">
        <f>IF(入力用!$B$16&lt;1000000000,"",INT((MOD(SIGN(入力用!$B$16)*入力用!$B$16/1000000000,10))))</f>
        <v/>
      </c>
      <c r="Y20" s="24" t="str">
        <f>IF(入力用!$B$16&lt;100000000,"",INT((MOD(SIGN(入力用!$B$16)*入力用!$B$16/100000000,10))))</f>
        <v/>
      </c>
      <c r="Z20" s="29" t="str">
        <f>IF(入力用!$B$16&lt;10000000,"",INT((MOD(SIGN(入力用!$B$16)*入力用!$B$16/10000000,10))))</f>
        <v/>
      </c>
      <c r="AA20" s="27" t="str">
        <f>IF(入力用!$B$16&lt;1000000,"",INT((MOD(SIGN(入力用!$B$16)*入力用!$B$16/1000000,10))))</f>
        <v/>
      </c>
      <c r="AB20" s="24" t="str">
        <f>IF(入力用!$B$16&lt;100000,"",INT((MOD(SIGN(入力用!$B$16)*入力用!$B$16/100000,10))))</f>
        <v/>
      </c>
      <c r="AC20" s="29" t="str">
        <f>IF(入力用!$B$16&lt;10000,"",INT((MOD(SIGN(入力用!$B$16)*入力用!$B$16/10000,10))))</f>
        <v/>
      </c>
      <c r="AD20" s="27" t="str">
        <f>IF(入力用!$B$16&lt;1000,"",INT((MOD(SIGN(入力用!$B$16)*入力用!$B$16/1000,10))))</f>
        <v/>
      </c>
      <c r="AE20" s="24" t="str">
        <f>IF(入力用!$B$16&lt;100,"",INT((MOD(SIGN(入力用!$B$16)*入力用!$B$16/100,10))))</f>
        <v/>
      </c>
      <c r="AF20" s="29" t="str">
        <f>IF(入力用!$B$16&lt;10,"",INT((MOD(SIGN(入力用!$B$16)*入力用!$B$16/10,10))))</f>
        <v/>
      </c>
      <c r="AG20" s="34" t="str">
        <f>IF(入力用!$B$16="","",INT((MOD(SIGN(入力用!$B$16)*入力用!$B$16,10))))</f>
        <v/>
      </c>
      <c r="AH20" s="9"/>
      <c r="AI20" s="56"/>
      <c r="AJ20" s="12"/>
      <c r="AK20" s="11"/>
      <c r="AL20" s="99" t="s">
        <v>10</v>
      </c>
      <c r="AM20" s="100"/>
      <c r="AN20" s="21" t="s">
        <v>23</v>
      </c>
      <c r="AO20" s="24" t="str">
        <f>IF(入力用!$B$16&lt;10000000000,"",INT((MOD(SIGN(入力用!$B$16)*入力用!$B$16/10000000000,10))))</f>
        <v/>
      </c>
      <c r="AP20" s="26" t="str">
        <f>IF(入力用!$B$16&lt;1000000000,"",INT((MOD(SIGN(入力用!$B$16)*入力用!$B$16/1000000000,10))))</f>
        <v/>
      </c>
      <c r="AQ20" s="24" t="str">
        <f>IF(入力用!$B$16&lt;100000000,"",INT((MOD(SIGN(入力用!$B$16)*入力用!$B$16/100000000,10))))</f>
        <v/>
      </c>
      <c r="AR20" s="29" t="str">
        <f>IF(入力用!$B$16&lt;10000000,"",INT((MOD(SIGN(入力用!$B$16)*入力用!$B$16/10000000,10))))</f>
        <v/>
      </c>
      <c r="AS20" s="27" t="str">
        <f>IF(入力用!$B$16&lt;1000000,"",INT((MOD(SIGN(入力用!$B$16)*入力用!$B$16/1000000,10))))</f>
        <v/>
      </c>
      <c r="AT20" s="24" t="str">
        <f>IF(入力用!$B$16&lt;100000,"",INT((MOD(SIGN(入力用!$B$16)*入力用!$B$16/100000,10))))</f>
        <v/>
      </c>
      <c r="AU20" s="29" t="str">
        <f>IF(入力用!$B$16&lt;10000,"",INT((MOD(SIGN(入力用!$B$16)*入力用!$B$16/10000,10))))</f>
        <v/>
      </c>
      <c r="AV20" s="27" t="str">
        <f>IF(入力用!$B$16&lt;1000,"",INT((MOD(SIGN(入力用!$B$16)*入力用!$B$16/1000,10))))</f>
        <v/>
      </c>
      <c r="AW20" s="24" t="str">
        <f>IF(入力用!$B$16&lt;100,"",INT((MOD(SIGN(入力用!$B$16)*入力用!$B$16/100,10))))</f>
        <v/>
      </c>
      <c r="AX20" s="29" t="str">
        <f>IF(入力用!$B$16&lt;10,"",INT((MOD(SIGN(入力用!$B$16)*入力用!$B$16/10,10))))</f>
        <v/>
      </c>
      <c r="AY20" s="34" t="str">
        <f>IF(入力用!$B$16="","",INT((MOD(SIGN(入力用!$B$16)*入力用!$B$16,10))))</f>
        <v/>
      </c>
      <c r="AZ20" s="9"/>
    </row>
    <row r="21" spans="2:52" ht="27" customHeight="1" x14ac:dyDescent="0.15">
      <c r="B21" s="93" t="s">
        <v>11</v>
      </c>
      <c r="C21" s="94"/>
      <c r="D21" s="21" t="s">
        <v>12</v>
      </c>
      <c r="E21" s="24" t="str">
        <f>IF(入力用!$B$17&lt;10000000000,"",INT((MOD(SIGN(入力用!$B$17)*入力用!$B$17/10000000000,10))))</f>
        <v/>
      </c>
      <c r="F21" s="26" t="str">
        <f>IF(入力用!$B$17&lt;1000000000,"",INT((MOD(SIGN(入力用!$B$17)*入力用!$B$17/1000000000,10))))</f>
        <v/>
      </c>
      <c r="G21" s="24" t="str">
        <f>IF(入力用!$B$17&lt;100000000,"",INT((MOD(SIGN(入力用!$B$17)*入力用!$B$17/100000000,10))))</f>
        <v/>
      </c>
      <c r="H21" s="29" t="str">
        <f>IF(入力用!$B$17&lt;10000000,"",INT((MOD(SIGN(入力用!$B$17)*入力用!$B$17/10000000,10))))</f>
        <v/>
      </c>
      <c r="I21" s="27" t="str">
        <f>IF(入力用!$B$17&lt;1000000,"",INT((MOD(SIGN(入力用!$B$17)*入力用!$B$17/1000000,10))))</f>
        <v/>
      </c>
      <c r="J21" s="24" t="str">
        <f>IF(入力用!$B$17&lt;100000,"",INT((MOD(SIGN(入力用!$B$17)*入力用!$B$17/100000,10))))</f>
        <v/>
      </c>
      <c r="K21" s="29" t="str">
        <f>IF(入力用!$B$17&lt;10000,"",INT((MOD(SIGN(入力用!$B$17)*入力用!$B$17/10000,10))))</f>
        <v/>
      </c>
      <c r="L21" s="27" t="str">
        <f>IF(入力用!$B$17&lt;1000,"",INT((MOD(SIGN(入力用!$B$17)*入力用!$B$17/1000,10))))</f>
        <v/>
      </c>
      <c r="M21" s="24" t="str">
        <f>IF(入力用!$B$17&lt;100,"",INT((MOD(SIGN(入力用!$B$17)*入力用!$B$17/100,10))))</f>
        <v/>
      </c>
      <c r="N21" s="29" t="str">
        <f>IF(入力用!$B$17&lt;10,"",INT((MOD(SIGN(入力用!$B$17)*入力用!$B$17/10,10))))</f>
        <v/>
      </c>
      <c r="O21" s="34" t="str">
        <f>IF(入力用!$B$17="","",INT((MOD(SIGN(入力用!$B$17)*入力用!$B$17,10))))</f>
        <v/>
      </c>
      <c r="P21" s="9"/>
      <c r="Q21" s="51"/>
      <c r="R21" s="10"/>
      <c r="S21" s="9"/>
      <c r="T21" s="93" t="s">
        <v>11</v>
      </c>
      <c r="U21" s="94"/>
      <c r="V21" s="21" t="s">
        <v>12</v>
      </c>
      <c r="W21" s="24" t="str">
        <f>IF(入力用!$B$17&lt;10000000000,"",INT((MOD(SIGN(入力用!$B$17)*入力用!$B$17/10000000000,10))))</f>
        <v/>
      </c>
      <c r="X21" s="26" t="str">
        <f>IF(入力用!$B$17&lt;1000000000,"",INT((MOD(SIGN(入力用!$B$17)*入力用!$B$17/1000000000,10))))</f>
        <v/>
      </c>
      <c r="Y21" s="24" t="str">
        <f>IF(入力用!$B$17&lt;100000000,"",INT((MOD(SIGN(入力用!$B$17)*入力用!$B$17/100000000,10))))</f>
        <v/>
      </c>
      <c r="Z21" s="29" t="str">
        <f>IF(入力用!$B$17&lt;10000000,"",INT((MOD(SIGN(入力用!$B$17)*入力用!$B$17/10000000,10))))</f>
        <v/>
      </c>
      <c r="AA21" s="27" t="str">
        <f>IF(入力用!$B$17&lt;1000000,"",INT((MOD(SIGN(入力用!$B$17)*入力用!$B$17/1000000,10))))</f>
        <v/>
      </c>
      <c r="AB21" s="24" t="str">
        <f>IF(入力用!$B$17&lt;100000,"",INT((MOD(SIGN(入力用!$B$17)*入力用!$B$17/100000,10))))</f>
        <v/>
      </c>
      <c r="AC21" s="29" t="str">
        <f>IF(入力用!$B$17&lt;10000,"",INT((MOD(SIGN(入力用!$B$17)*入力用!$B$17/10000,10))))</f>
        <v/>
      </c>
      <c r="AD21" s="27" t="str">
        <f>IF(入力用!$B$17&lt;1000,"",INT((MOD(SIGN(入力用!$B$17)*入力用!$B$17/1000,10))))</f>
        <v/>
      </c>
      <c r="AE21" s="24" t="str">
        <f>IF(入力用!$B$17&lt;100,"",INT((MOD(SIGN(入力用!$B$17)*入力用!$B$17/100,10))))</f>
        <v/>
      </c>
      <c r="AF21" s="29" t="str">
        <f>IF(入力用!$B$17&lt;10,"",INT((MOD(SIGN(入力用!$B$17)*入力用!$B$17/10,10))))</f>
        <v/>
      </c>
      <c r="AG21" s="34" t="str">
        <f>IF(入力用!$B$17="","",INT((MOD(SIGN(入力用!$B$17)*入力用!$B$17,10))))</f>
        <v/>
      </c>
      <c r="AH21" s="9"/>
      <c r="AI21" s="56"/>
      <c r="AJ21" s="12"/>
      <c r="AK21" s="11"/>
      <c r="AL21" s="93" t="s">
        <v>11</v>
      </c>
      <c r="AM21" s="94"/>
      <c r="AN21" s="21" t="s">
        <v>12</v>
      </c>
      <c r="AO21" s="24" t="str">
        <f>IF(入力用!$B$17&lt;10000000000,"",INT((MOD(SIGN(入力用!$B$17)*入力用!$B$17/10000000000,10))))</f>
        <v/>
      </c>
      <c r="AP21" s="26" t="str">
        <f>IF(入力用!$B$17&lt;1000000000,"",INT((MOD(SIGN(入力用!$B$17)*入力用!$B$17/1000000000,10))))</f>
        <v/>
      </c>
      <c r="AQ21" s="24" t="str">
        <f>IF(入力用!$B$17&lt;100000000,"",INT((MOD(SIGN(入力用!$B$17)*入力用!$B$17/100000000,10))))</f>
        <v/>
      </c>
      <c r="AR21" s="29" t="str">
        <f>IF(入力用!$B$17&lt;10000000,"",INT((MOD(SIGN(入力用!$B$17)*入力用!$B$17/10000000,10))))</f>
        <v/>
      </c>
      <c r="AS21" s="27" t="str">
        <f>IF(入力用!$B$17&lt;1000000,"",INT((MOD(SIGN(入力用!$B$17)*入力用!$B$17/1000000,10))))</f>
        <v/>
      </c>
      <c r="AT21" s="24" t="str">
        <f>IF(入力用!$B$17&lt;100000,"",INT((MOD(SIGN(入力用!$B$17)*入力用!$B$17/100000,10))))</f>
        <v/>
      </c>
      <c r="AU21" s="29" t="str">
        <f>IF(入力用!$B$17&lt;10000,"",INT((MOD(SIGN(入力用!$B$17)*入力用!$B$17/10000,10))))</f>
        <v/>
      </c>
      <c r="AV21" s="27" t="str">
        <f>IF(入力用!$B$17&lt;1000,"",INT((MOD(SIGN(入力用!$B$17)*入力用!$B$17/1000,10))))</f>
        <v/>
      </c>
      <c r="AW21" s="24" t="str">
        <f>IF(入力用!$B$17&lt;100,"",INT((MOD(SIGN(入力用!$B$17)*入力用!$B$17/100,10))))</f>
        <v/>
      </c>
      <c r="AX21" s="29" t="str">
        <f>IF(入力用!$B$17&lt;10,"",INT((MOD(SIGN(入力用!$B$17)*入力用!$B$17/10,10))))</f>
        <v/>
      </c>
      <c r="AY21" s="34" t="str">
        <f>IF(入力用!$B$17="","",INT((MOD(SIGN(入力用!$B$17)*入力用!$B$17,10))))</f>
        <v/>
      </c>
      <c r="AZ21" s="9"/>
    </row>
    <row r="22" spans="2:52" ht="27" customHeight="1" thickBot="1" x14ac:dyDescent="0.2">
      <c r="B22" s="105" t="s">
        <v>13</v>
      </c>
      <c r="C22" s="106"/>
      <c r="D22" s="22" t="s">
        <v>14</v>
      </c>
      <c r="E22" s="25" t="str">
        <f>IF(入力用!$B$18&lt;10000000000,"",INT((MOD(SIGN(入力用!$B$18)*入力用!$B$18/10000000000,10))))</f>
        <v/>
      </c>
      <c r="F22" s="35" t="str">
        <f>IF(入力用!$B$18&lt;1000000000,"",INT((MOD(SIGN(入力用!$B$18)*入力用!$B$18/1000000000,10))))</f>
        <v/>
      </c>
      <c r="G22" s="25" t="str">
        <f>IF(入力用!$B$18&lt;100000000,"",INT((MOD(SIGN(入力用!$B$18)*入力用!$B$18/100000000,10))))</f>
        <v/>
      </c>
      <c r="H22" s="36" t="str">
        <f>IF(入力用!$B$18&lt;10000000,"",INT((MOD(SIGN(入力用!$B$18)*入力用!$B$18/10000000,10))))</f>
        <v/>
      </c>
      <c r="I22" s="28" t="str">
        <f>IF(入力用!$B$18&lt;1000000,"",INT((MOD(SIGN(入力用!$B$18)*入力用!$B$18/1000000,10))))</f>
        <v/>
      </c>
      <c r="J22" s="25" t="str">
        <f>IF(入力用!$B$18&lt;100000,"",INT((MOD(SIGN(入力用!$B$18)*入力用!$B$18/100000,10))))</f>
        <v/>
      </c>
      <c r="K22" s="36" t="str">
        <f>IF(入力用!$B$18&lt;10000,"",INT((MOD(SIGN(入力用!$B$18)*入力用!$B$18/10000,10))))</f>
        <v/>
      </c>
      <c r="L22" s="28" t="str">
        <f>IF(入力用!$B$18&lt;1000,"",INT((MOD(SIGN(入力用!$B$18)*入力用!$B$18/1000,10))))</f>
        <v/>
      </c>
      <c r="M22" s="25" t="str">
        <f>IF(入力用!$B$18&lt;100,"",INT((MOD(SIGN(入力用!$B$18)*入力用!$B$18/100,10))))</f>
        <v/>
      </c>
      <c r="N22" s="36" t="str">
        <f>IF(入力用!$B$18&lt;10,"",INT((MOD(SIGN(入力用!$B$18)*入力用!$B$18/10,10))))</f>
        <v/>
      </c>
      <c r="O22" s="37" t="str">
        <f>IF(入力用!$B$18="","",INT((MOD(SIGN(入力用!$B$18)*入力用!$B$18,10))))</f>
        <v/>
      </c>
      <c r="P22" s="9"/>
      <c r="Q22" s="51"/>
      <c r="R22" s="10"/>
      <c r="S22" s="9"/>
      <c r="T22" s="105" t="s">
        <v>13</v>
      </c>
      <c r="U22" s="106"/>
      <c r="V22" s="22" t="s">
        <v>14</v>
      </c>
      <c r="W22" s="25" t="str">
        <f>IF(入力用!$B$18&lt;10000000000,"",INT((MOD(SIGN(入力用!$B$18)*入力用!$B$18/10000000000,10))))</f>
        <v/>
      </c>
      <c r="X22" s="35" t="str">
        <f>IF(入力用!$B$18&lt;1000000000,"",INT((MOD(SIGN(入力用!$B$18)*入力用!$B$18/1000000000,10))))</f>
        <v/>
      </c>
      <c r="Y22" s="25" t="str">
        <f>IF(入力用!$B$18&lt;100000000,"",INT((MOD(SIGN(入力用!$B$18)*入力用!$B$18/100000000,10))))</f>
        <v/>
      </c>
      <c r="Z22" s="36" t="str">
        <f>IF(入力用!$B$18&lt;10000000,"",INT((MOD(SIGN(入力用!$B$18)*入力用!$B$18/10000000,10))))</f>
        <v/>
      </c>
      <c r="AA22" s="28" t="str">
        <f>IF(入力用!$B$18&lt;1000000,"",INT((MOD(SIGN(入力用!$B$18)*入力用!$B$18/1000000,10))))</f>
        <v/>
      </c>
      <c r="AB22" s="25" t="str">
        <f>IF(入力用!$B$18&lt;100000,"",INT((MOD(SIGN(入力用!$B$18)*入力用!$B$18/100000,10))))</f>
        <v/>
      </c>
      <c r="AC22" s="36" t="str">
        <f>IF(入力用!$B$18&lt;10000,"",INT((MOD(SIGN(入力用!$B$18)*入力用!$B$18/10000,10))))</f>
        <v/>
      </c>
      <c r="AD22" s="28" t="str">
        <f>IF(入力用!$B$18&lt;1000,"",INT((MOD(SIGN(入力用!$B$18)*入力用!$B$18/1000,10))))</f>
        <v/>
      </c>
      <c r="AE22" s="25" t="str">
        <f>IF(入力用!$B$18&lt;100,"",INT((MOD(SIGN(入力用!$B$18)*入力用!$B$18/100,10))))</f>
        <v/>
      </c>
      <c r="AF22" s="36" t="str">
        <f>IF(入力用!$B$18&lt;10,"",INT((MOD(SIGN(入力用!$B$18)*入力用!$B$18/10,10))))</f>
        <v/>
      </c>
      <c r="AG22" s="37" t="str">
        <f>IF(入力用!$B$18="","",INT((MOD(SIGN(入力用!$B$18)*入力用!$B$18,10))))</f>
        <v/>
      </c>
      <c r="AH22" s="9"/>
      <c r="AI22" s="56"/>
      <c r="AJ22" s="12"/>
      <c r="AK22" s="11"/>
      <c r="AL22" s="105" t="s">
        <v>13</v>
      </c>
      <c r="AM22" s="106"/>
      <c r="AN22" s="22" t="s">
        <v>14</v>
      </c>
      <c r="AO22" s="25" t="str">
        <f>IF(入力用!$B$18&lt;10000000000,"",INT((MOD(SIGN(入力用!$B$18)*入力用!$B$18/10000000000,10))))</f>
        <v/>
      </c>
      <c r="AP22" s="35" t="str">
        <f>IF(入力用!$B$18&lt;1000000000,"",INT((MOD(SIGN(入力用!$B$18)*入力用!$B$18/1000000000,10))))</f>
        <v/>
      </c>
      <c r="AQ22" s="25" t="str">
        <f>IF(入力用!$B$18&lt;100000000,"",INT((MOD(SIGN(入力用!$B$18)*入力用!$B$18/100000000,10))))</f>
        <v/>
      </c>
      <c r="AR22" s="36" t="str">
        <f>IF(入力用!$B$18&lt;10000000,"",INT((MOD(SIGN(入力用!$B$18)*入力用!$B$18/10000000,10))))</f>
        <v/>
      </c>
      <c r="AS22" s="28" t="str">
        <f>IF(入力用!$B$18&lt;1000000,"",INT((MOD(SIGN(入力用!$B$18)*入力用!$B$18/1000000,10))))</f>
        <v/>
      </c>
      <c r="AT22" s="25" t="str">
        <f>IF(入力用!$B$18&lt;100000,"",INT((MOD(SIGN(入力用!$B$18)*入力用!$B$18/100000,10))))</f>
        <v/>
      </c>
      <c r="AU22" s="36" t="str">
        <f>IF(入力用!$B$18&lt;10000,"",INT((MOD(SIGN(入力用!$B$18)*入力用!$B$18/10000,10))))</f>
        <v/>
      </c>
      <c r="AV22" s="28" t="str">
        <f>IF(入力用!$B$18&lt;1000,"",INT((MOD(SIGN(入力用!$B$18)*入力用!$B$18/1000,10))))</f>
        <v/>
      </c>
      <c r="AW22" s="25" t="str">
        <f>IF(入力用!$B$18&lt;100,"",INT((MOD(SIGN(入力用!$B$18)*入力用!$B$18/100,10))))</f>
        <v/>
      </c>
      <c r="AX22" s="36" t="str">
        <f>IF(入力用!$B$18&lt;10,"",INT((MOD(SIGN(入力用!$B$18)*入力用!$B$18/10,10))))</f>
        <v/>
      </c>
      <c r="AY22" s="37" t="str">
        <f>IF(入力用!$B$18="","",INT((MOD(SIGN(入力用!$B$18)*入力用!$B$18,10))))</f>
        <v/>
      </c>
      <c r="AZ22" s="9"/>
    </row>
    <row r="23" spans="2:52" ht="27" customHeight="1" thickBot="1" x14ac:dyDescent="0.2">
      <c r="B23" s="107" t="s">
        <v>15</v>
      </c>
      <c r="C23" s="108"/>
      <c r="D23" s="39" t="s">
        <v>16</v>
      </c>
      <c r="E23" s="40" t="str">
        <f>IF(入力用!$B$19&lt;1000000000,"",IF(入力用!$B$19&lt;10000000000,"￥",INT((MOD(SIGN(入力用!$B$19)*入力用!$B$19/10000000000,10)))))</f>
        <v/>
      </c>
      <c r="F23" s="41" t="str">
        <f>IF(入力用!$B$19&lt;100000000,"",IF(入力用!$B$19&lt;1000000000,"￥",INT((MOD(SIGN(入力用!$B$19)*入力用!$B$19/1000000000,10)))))</f>
        <v/>
      </c>
      <c r="G23" s="40" t="str">
        <f>IF(入力用!$B$19&lt;10000000,"",IF(入力用!$B$19&lt;100000000,"￥",INT((MOD(SIGN(入力用!$B$19)*入力用!$B$19/100000000,10)))))</f>
        <v/>
      </c>
      <c r="H23" s="42" t="str">
        <f>IF(入力用!$B$19&lt;1000000,"",IF(入力用!$B$19&lt;10000000,"￥",INT((MOD(SIGN(入力用!$B$19)*入力用!$B$19/10000000,10)))))</f>
        <v/>
      </c>
      <c r="I23" s="43" t="str">
        <f>IF(入力用!$B$19&lt;100000,"",IF(入力用!$B$19&lt;1000000,"￥",INT((MOD(SIGN(入力用!$B$19)*入力用!$B$19/1000000,10)))))</f>
        <v/>
      </c>
      <c r="J23" s="44" t="str">
        <f>IF(入力用!$B$19&lt;10000,"",IF(入力用!$B$19&lt;100000,"￥",INT((MOD(SIGN(入力用!$B$19)*入力用!$B$19/100000,10)))))</f>
        <v/>
      </c>
      <c r="K23" s="42" t="str">
        <f>IF(入力用!$B$19&lt;1000,"",IF(入力用!$B$19&lt;10000,"￥",INT((MOD(SIGN(入力用!$B$19)*入力用!$B$19/10000,10)))))</f>
        <v/>
      </c>
      <c r="L23" s="43" t="str">
        <f>IF(入力用!$B$19&lt;100,"",IF(入力用!$B$19&lt;1000,"￥",INT((MOD(SIGN(入力用!$B$19)*入力用!$B$19/1000,10)))))</f>
        <v/>
      </c>
      <c r="M23" s="44" t="str">
        <f>IF(入力用!$B$19&lt;10,"",IF(入力用!$B$19&lt;100,"￥",INT((MOD(SIGN(入力用!$B$19)*入力用!$B$19/100,10)))))</f>
        <v/>
      </c>
      <c r="N23" s="42" t="str">
        <f>IF(入力用!$B$19=0,"",IF(入力用!$B$19&lt;10,"￥",INT((MOD(SIGN(入力用!$B$19)*入力用!$B$19/10,10)))))</f>
        <v/>
      </c>
      <c r="O23" s="45" t="str">
        <f>IF(入力用!$B$19=0,"",INT((MOD(SIGN(入力用!$B$19)*入力用!$B$19,10))))</f>
        <v/>
      </c>
      <c r="P23" s="9"/>
      <c r="Q23" s="51"/>
      <c r="R23" s="10"/>
      <c r="S23" s="9"/>
      <c r="T23" s="107" t="s">
        <v>15</v>
      </c>
      <c r="U23" s="108"/>
      <c r="V23" s="39" t="s">
        <v>16</v>
      </c>
      <c r="W23" s="40" t="str">
        <f>IF(入力用!$B$19&lt;1000000000,"",IF(入力用!$B$19&lt;10000000000,"￥",INT((MOD(SIGN(入力用!$B$19)*入力用!$B$19/10000000000,10)))))</f>
        <v/>
      </c>
      <c r="X23" s="41" t="str">
        <f>IF(入力用!$B$19&lt;100000000,"",IF(入力用!$B$19&lt;1000000000,"￥",INT((MOD(SIGN(入力用!$B$19)*入力用!$B$19/1000000000,10)))))</f>
        <v/>
      </c>
      <c r="Y23" s="40" t="str">
        <f>IF(入力用!$B$19&lt;10000000,"",IF(入力用!$B$19&lt;100000000,"￥",INT((MOD(SIGN(入力用!$B$19)*入力用!$B$19/100000000,10)))))</f>
        <v/>
      </c>
      <c r="Z23" s="42" t="str">
        <f>IF(入力用!$B$19&lt;1000000,"",IF(入力用!$B$19&lt;10000000,"￥",INT((MOD(SIGN(入力用!$B$19)*入力用!$B$19/10000000,10)))))</f>
        <v/>
      </c>
      <c r="AA23" s="43" t="str">
        <f>IF(入力用!$B$19&lt;100000,"",IF(入力用!$B$19&lt;1000000,"￥",INT((MOD(SIGN(入力用!$B$19)*入力用!$B$19/1000000,10)))))</f>
        <v/>
      </c>
      <c r="AB23" s="44" t="str">
        <f>IF(入力用!$B$19&lt;10000,"",IF(入力用!$B$19&lt;100000,"￥",INT((MOD(SIGN(入力用!$B$19)*入力用!$B$19/100000,10)))))</f>
        <v/>
      </c>
      <c r="AC23" s="42" t="str">
        <f>IF(入力用!$B$19&lt;1000,"",IF(入力用!$B$19&lt;10000,"￥",INT((MOD(SIGN(入力用!$B$19)*入力用!$B$19/10000,10)))))</f>
        <v/>
      </c>
      <c r="AD23" s="43" t="str">
        <f>IF(入力用!$B$19&lt;100,"",IF(入力用!$B$19&lt;1000,"￥",INT((MOD(SIGN(入力用!$B$19)*入力用!$B$19/1000,10)))))</f>
        <v/>
      </c>
      <c r="AE23" s="44" t="str">
        <f>IF(入力用!$B$19&lt;10,"",IF(入力用!$B$19&lt;100,"￥",INT((MOD(SIGN(入力用!$B$19)*入力用!$B$19/100,10)))))</f>
        <v/>
      </c>
      <c r="AF23" s="42" t="str">
        <f>IF(入力用!$B$19=0,"",IF(入力用!$B$19&lt;10,"￥",INT((MOD(SIGN(入力用!$B$19)*入力用!$B$19/10,10)))))</f>
        <v/>
      </c>
      <c r="AG23" s="45" t="str">
        <f>IF(入力用!$B$19=0,"",INT((MOD(SIGN(入力用!$B$19)*入力用!$B$19,10))))</f>
        <v/>
      </c>
      <c r="AH23" s="9"/>
      <c r="AI23" s="56"/>
      <c r="AJ23" s="12"/>
      <c r="AK23" s="11"/>
      <c r="AL23" s="107" t="s">
        <v>15</v>
      </c>
      <c r="AM23" s="108"/>
      <c r="AN23" s="39" t="s">
        <v>16</v>
      </c>
      <c r="AO23" s="40" t="str">
        <f>IF(入力用!$B$19&lt;1000000000,"",IF(入力用!$B$19&lt;10000000000,"￥",INT((MOD(SIGN(入力用!$B$19)*入力用!$B$19/10000000000,10)))))</f>
        <v/>
      </c>
      <c r="AP23" s="41" t="str">
        <f>IF(入力用!$B$19&lt;100000000,"",IF(入力用!$B$19&lt;1000000000,"￥",INT((MOD(SIGN(入力用!$B$19)*入力用!$B$19/1000000000,10)))))</f>
        <v/>
      </c>
      <c r="AQ23" s="40" t="str">
        <f>IF(入力用!$B$19&lt;10000000,"",IF(入力用!$B$19&lt;100000000,"￥",INT((MOD(SIGN(入力用!$B$19)*入力用!$B$19/100000000,10)))))</f>
        <v/>
      </c>
      <c r="AR23" s="42" t="str">
        <f>IF(入力用!$B$19&lt;1000000,"",IF(入力用!$B$19&lt;10000000,"￥",INT((MOD(SIGN(入力用!$B$19)*入力用!$B$19/10000000,10)))))</f>
        <v/>
      </c>
      <c r="AS23" s="43" t="str">
        <f>IF(入力用!$B$19&lt;100000,"",IF(入力用!$B$19&lt;1000000,"￥",INT((MOD(SIGN(入力用!$B$19)*入力用!$B$19/1000000,10)))))</f>
        <v/>
      </c>
      <c r="AT23" s="44" t="str">
        <f>IF(入力用!$B$19&lt;10000,"",IF(入力用!$B$19&lt;100000,"￥",INT((MOD(SIGN(入力用!$B$19)*入力用!$B$19/100000,10)))))</f>
        <v/>
      </c>
      <c r="AU23" s="42" t="str">
        <f>IF(入力用!$B$19&lt;1000,"",IF(入力用!$B$19&lt;10000,"￥",INT((MOD(SIGN(入力用!$B$19)*入力用!$B$19/10000,10)))))</f>
        <v/>
      </c>
      <c r="AV23" s="43" t="str">
        <f>IF(入力用!$B$19&lt;100,"",IF(入力用!$B$19&lt;1000,"￥",INT((MOD(SIGN(入力用!$B$19)*入力用!$B$19/1000,10)))))</f>
        <v/>
      </c>
      <c r="AW23" s="44" t="str">
        <f>IF(入力用!$B$19&lt;10,"",IF(入力用!$B$19&lt;100,"￥",INT((MOD(SIGN(入力用!$B$19)*入力用!$B$19/100,10)))))</f>
        <v/>
      </c>
      <c r="AX23" s="42" t="str">
        <f>IF(入力用!$B$19=0,"",IF(入力用!$B$19&lt;10,"￥",INT((MOD(SIGN(入力用!$B$19)*入力用!$B$19/10,10)))))</f>
        <v/>
      </c>
      <c r="AY23" s="45" t="str">
        <f>IF(入力用!$B$19=0,"",INT((MOD(SIGN(入力用!$B$19)*入力用!$B$19,10))))</f>
        <v/>
      </c>
      <c r="AZ23" s="9"/>
    </row>
    <row r="24" spans="2:52" ht="18" customHeight="1" x14ac:dyDescent="0.15">
      <c r="B24" s="38" t="s">
        <v>17</v>
      </c>
      <c r="C24" s="109" t="str">
        <f>IF(入力用!$B$20="","　年　　月　　日",入力用!$B$20&amp;"年"&amp;入力用!$B$21&amp;"月"&amp;入力用!$B$22&amp;"日")</f>
        <v>　年　　月　　日</v>
      </c>
      <c r="D24" s="110"/>
      <c r="E24" s="110"/>
      <c r="F24" s="110"/>
      <c r="G24" s="111"/>
      <c r="H24" s="112" t="s">
        <v>18</v>
      </c>
      <c r="I24" s="112"/>
      <c r="J24" s="112"/>
      <c r="K24" s="112"/>
      <c r="L24" s="112"/>
      <c r="M24" s="112"/>
      <c r="N24" s="112"/>
      <c r="O24" s="112"/>
      <c r="P24" s="4"/>
      <c r="Q24" s="50"/>
      <c r="R24" s="5"/>
      <c r="S24" s="4"/>
      <c r="T24" s="46" t="s">
        <v>17</v>
      </c>
      <c r="U24" s="109" t="str">
        <f>IF(入力用!$B$20="","　年　　月　　日",入力用!$B$20&amp;"年"&amp;入力用!$B$21&amp;"月"&amp;入力用!$B$22&amp;"日")</f>
        <v>　年　　月　　日</v>
      </c>
      <c r="V24" s="110"/>
      <c r="W24" s="110"/>
      <c r="X24" s="110"/>
      <c r="Y24" s="111"/>
      <c r="Z24" s="112" t="s">
        <v>18</v>
      </c>
      <c r="AA24" s="112"/>
      <c r="AB24" s="112"/>
      <c r="AC24" s="112"/>
      <c r="AD24" s="112"/>
      <c r="AE24" s="112"/>
      <c r="AF24" s="112"/>
      <c r="AG24" s="112"/>
      <c r="AH24" s="15"/>
      <c r="AI24" s="55"/>
      <c r="AJ24" s="7"/>
      <c r="AK24" s="6"/>
      <c r="AL24" s="46" t="s">
        <v>17</v>
      </c>
      <c r="AM24" s="109" t="str">
        <f>IF(入力用!$B$20="","　年　　月　　日",入力用!$B$20&amp;"年"&amp;入力用!$B$21&amp;"月"&amp;入力用!$B$22&amp;"日")</f>
        <v>　年　　月　　日</v>
      </c>
      <c r="AN24" s="110"/>
      <c r="AO24" s="110"/>
      <c r="AP24" s="110"/>
      <c r="AQ24" s="111"/>
      <c r="AR24" s="112" t="s">
        <v>18</v>
      </c>
      <c r="AS24" s="112"/>
      <c r="AT24" s="112"/>
      <c r="AU24" s="112"/>
      <c r="AV24" s="112"/>
      <c r="AW24" s="112"/>
      <c r="AX24" s="112"/>
      <c r="AY24" s="112"/>
      <c r="AZ24" s="3"/>
    </row>
    <row r="25" spans="2:52" ht="18" customHeight="1" x14ac:dyDescent="0.15">
      <c r="B25" s="49" t="s">
        <v>33</v>
      </c>
      <c r="C25" s="124" t="s">
        <v>32</v>
      </c>
      <c r="D25" s="125"/>
      <c r="E25" s="125"/>
      <c r="F25" s="125"/>
      <c r="G25" s="126"/>
      <c r="H25" s="113"/>
      <c r="I25" s="113"/>
      <c r="J25" s="113"/>
      <c r="K25" s="113"/>
      <c r="L25" s="113"/>
      <c r="M25" s="113"/>
      <c r="N25" s="113"/>
      <c r="O25" s="113"/>
      <c r="P25" s="4"/>
      <c r="Q25" s="50"/>
      <c r="R25" s="5"/>
      <c r="S25" s="4"/>
      <c r="T25" s="118" t="s">
        <v>19</v>
      </c>
      <c r="U25" s="116" t="s">
        <v>20</v>
      </c>
      <c r="V25" s="117"/>
      <c r="W25" s="117"/>
      <c r="X25" s="117"/>
      <c r="Y25" s="117"/>
      <c r="Z25" s="115"/>
      <c r="AA25" s="113"/>
      <c r="AB25" s="113"/>
      <c r="AC25" s="113"/>
      <c r="AD25" s="113"/>
      <c r="AE25" s="113"/>
      <c r="AF25" s="113"/>
      <c r="AG25" s="113"/>
      <c r="AH25" s="15"/>
      <c r="AI25" s="55"/>
      <c r="AJ25" s="7"/>
      <c r="AK25" s="6"/>
      <c r="AL25" s="47"/>
      <c r="AM25" s="47"/>
      <c r="AN25" s="47"/>
      <c r="AO25" s="47"/>
      <c r="AP25" s="47"/>
      <c r="AQ25" s="47"/>
      <c r="AR25" s="113"/>
      <c r="AS25" s="113"/>
      <c r="AT25" s="113"/>
      <c r="AU25" s="113"/>
      <c r="AV25" s="113"/>
      <c r="AW25" s="113"/>
      <c r="AX25" s="113"/>
      <c r="AY25" s="113"/>
      <c r="AZ25" s="3"/>
    </row>
    <row r="26" spans="2:52" ht="18" customHeight="1" x14ac:dyDescent="0.15">
      <c r="B26" s="48" t="s">
        <v>34</v>
      </c>
      <c r="C26" s="127"/>
      <c r="D26" s="128"/>
      <c r="E26" s="128"/>
      <c r="F26" s="128"/>
      <c r="G26" s="129"/>
      <c r="H26" s="113"/>
      <c r="I26" s="113"/>
      <c r="J26" s="113"/>
      <c r="K26" s="113"/>
      <c r="L26" s="113"/>
      <c r="M26" s="113"/>
      <c r="N26" s="113"/>
      <c r="O26" s="113"/>
      <c r="P26" s="4"/>
      <c r="Q26" s="50"/>
      <c r="R26" s="5"/>
      <c r="S26" s="4"/>
      <c r="T26" s="118"/>
      <c r="U26" s="116" t="s">
        <v>21</v>
      </c>
      <c r="V26" s="117"/>
      <c r="W26" s="117"/>
      <c r="X26" s="117"/>
      <c r="Y26" s="117"/>
      <c r="Z26" s="115"/>
      <c r="AA26" s="113"/>
      <c r="AB26" s="113"/>
      <c r="AC26" s="113"/>
      <c r="AD26" s="113"/>
      <c r="AE26" s="113"/>
      <c r="AF26" s="113"/>
      <c r="AG26" s="113"/>
      <c r="AH26" s="15"/>
      <c r="AI26" s="55"/>
      <c r="AJ26" s="7"/>
      <c r="AK26" s="6"/>
      <c r="AL26" s="119" t="s">
        <v>28</v>
      </c>
      <c r="AM26" s="119"/>
      <c r="AN26" s="119"/>
      <c r="AO26" s="119"/>
      <c r="AP26" s="119"/>
      <c r="AQ26" s="119"/>
      <c r="AR26" s="113"/>
      <c r="AS26" s="113"/>
      <c r="AT26" s="113"/>
      <c r="AU26" s="113"/>
      <c r="AV26" s="113"/>
      <c r="AW26" s="113"/>
      <c r="AX26" s="113"/>
      <c r="AY26" s="113"/>
      <c r="AZ26" s="3"/>
    </row>
    <row r="27" spans="2:52" ht="18" customHeight="1" x14ac:dyDescent="0.15">
      <c r="B27" s="23" t="s">
        <v>22</v>
      </c>
      <c r="C27" s="120" t="s">
        <v>35</v>
      </c>
      <c r="D27" s="121"/>
      <c r="E27" s="122" t="s">
        <v>36</v>
      </c>
      <c r="F27" s="122"/>
      <c r="G27" s="123"/>
      <c r="H27" s="113"/>
      <c r="I27" s="113"/>
      <c r="J27" s="113"/>
      <c r="K27" s="113"/>
      <c r="L27" s="113"/>
      <c r="M27" s="113"/>
      <c r="N27" s="113"/>
      <c r="O27" s="113"/>
      <c r="P27" s="4"/>
      <c r="Q27" s="50"/>
      <c r="R27" s="5"/>
      <c r="S27" s="4"/>
      <c r="T27" s="130" t="s">
        <v>27</v>
      </c>
      <c r="U27" s="130"/>
      <c r="V27" s="130"/>
      <c r="W27" s="130"/>
      <c r="X27" s="130"/>
      <c r="Y27" s="131"/>
      <c r="Z27" s="113"/>
      <c r="AA27" s="113"/>
      <c r="AB27" s="113"/>
      <c r="AC27" s="113"/>
      <c r="AD27" s="113"/>
      <c r="AE27" s="113"/>
      <c r="AF27" s="113"/>
      <c r="AG27" s="113"/>
      <c r="AH27" s="15"/>
      <c r="AI27" s="55"/>
      <c r="AJ27" s="7"/>
      <c r="AK27" s="6"/>
      <c r="AL27" s="119"/>
      <c r="AM27" s="119"/>
      <c r="AN27" s="119"/>
      <c r="AO27" s="119"/>
      <c r="AP27" s="119"/>
      <c r="AQ27" s="119"/>
      <c r="AR27" s="113"/>
      <c r="AS27" s="113"/>
      <c r="AT27" s="113"/>
      <c r="AU27" s="113"/>
      <c r="AV27" s="113"/>
      <c r="AW27" s="113"/>
      <c r="AX27" s="113"/>
      <c r="AY27" s="113"/>
      <c r="AZ27" s="3"/>
    </row>
    <row r="28" spans="2:52" ht="24.75" customHeight="1" x14ac:dyDescent="0.15">
      <c r="B28" s="75" t="s">
        <v>26</v>
      </c>
      <c r="C28" s="75"/>
      <c r="D28" s="75"/>
      <c r="E28" s="75"/>
      <c r="F28" s="75"/>
      <c r="G28" s="76"/>
      <c r="H28" s="114"/>
      <c r="I28" s="114"/>
      <c r="J28" s="114"/>
      <c r="K28" s="114"/>
      <c r="L28" s="114"/>
      <c r="M28" s="114"/>
      <c r="N28" s="114"/>
      <c r="O28" s="114"/>
      <c r="P28" s="4"/>
      <c r="Q28" s="50"/>
      <c r="R28" s="5"/>
      <c r="S28" s="4"/>
      <c r="T28" s="130"/>
      <c r="U28" s="130"/>
      <c r="V28" s="130"/>
      <c r="W28" s="130"/>
      <c r="X28" s="130"/>
      <c r="Y28" s="131"/>
      <c r="Z28" s="114"/>
      <c r="AA28" s="114"/>
      <c r="AB28" s="114"/>
      <c r="AC28" s="114"/>
      <c r="AD28" s="114"/>
      <c r="AE28" s="114"/>
      <c r="AF28" s="114"/>
      <c r="AG28" s="114"/>
      <c r="AH28" s="15"/>
      <c r="AI28" s="55"/>
      <c r="AJ28" s="7"/>
      <c r="AK28" s="6"/>
      <c r="AL28" s="119"/>
      <c r="AM28" s="119"/>
      <c r="AN28" s="119"/>
      <c r="AO28" s="119"/>
      <c r="AP28" s="119"/>
      <c r="AQ28" s="119"/>
      <c r="AR28" s="114"/>
      <c r="AS28" s="114"/>
      <c r="AT28" s="114"/>
      <c r="AU28" s="114"/>
      <c r="AV28" s="114"/>
      <c r="AW28" s="114"/>
      <c r="AX28" s="114"/>
      <c r="AY28" s="114"/>
      <c r="AZ28" s="3"/>
    </row>
    <row r="29" spans="2:52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</sheetData>
  <sheetProtection selectLockedCells="1" selectUnlockedCells="1"/>
  <mergeCells count="105">
    <mergeCell ref="AM15:AT15"/>
    <mergeCell ref="AU15:AY15"/>
    <mergeCell ref="AU16:AY16"/>
    <mergeCell ref="AL17:AR17"/>
    <mergeCell ref="AS17:AY17"/>
    <mergeCell ref="C27:D27"/>
    <mergeCell ref="E27:G27"/>
    <mergeCell ref="C25:G26"/>
    <mergeCell ref="B9:O9"/>
    <mergeCell ref="T9:AG9"/>
    <mergeCell ref="U15:AB15"/>
    <mergeCell ref="AC15:AG15"/>
    <mergeCell ref="AC16:AG16"/>
    <mergeCell ref="U26:Y26"/>
    <mergeCell ref="T27:Y28"/>
    <mergeCell ref="C10:O10"/>
    <mergeCell ref="U10:AG10"/>
    <mergeCell ref="AM10:AY10"/>
    <mergeCell ref="B11:O12"/>
    <mergeCell ref="B13:O13"/>
    <mergeCell ref="T11:AG12"/>
    <mergeCell ref="T13:AG13"/>
    <mergeCell ref="AL11:AY12"/>
    <mergeCell ref="AL13:AY13"/>
    <mergeCell ref="AR24:AR28"/>
    <mergeCell ref="AS24:AY28"/>
    <mergeCell ref="AA24:AG28"/>
    <mergeCell ref="AL26:AQ28"/>
    <mergeCell ref="AM24:AQ24"/>
    <mergeCell ref="AL20:AM20"/>
    <mergeCell ref="AL21:AM21"/>
    <mergeCell ref="AL22:AM22"/>
    <mergeCell ref="AL18:AM18"/>
    <mergeCell ref="AL19:AM19"/>
    <mergeCell ref="AO18:AQ18"/>
    <mergeCell ref="AA18:AC18"/>
    <mergeCell ref="AD18:AG18"/>
    <mergeCell ref="AS18:AU18"/>
    <mergeCell ref="AV18:AY18"/>
    <mergeCell ref="B23:C23"/>
    <mergeCell ref="T23:U23"/>
    <mergeCell ref="AL23:AM23"/>
    <mergeCell ref="T22:U22"/>
    <mergeCell ref="C24:G24"/>
    <mergeCell ref="H24:H28"/>
    <mergeCell ref="I24:O28"/>
    <mergeCell ref="Z24:Z28"/>
    <mergeCell ref="U25:Y25"/>
    <mergeCell ref="U24:Y24"/>
    <mergeCell ref="T25:T26"/>
    <mergeCell ref="B19:C19"/>
    <mergeCell ref="T18:U18"/>
    <mergeCell ref="T19:U19"/>
    <mergeCell ref="T20:U20"/>
    <mergeCell ref="T21:U21"/>
    <mergeCell ref="B20:C20"/>
    <mergeCell ref="B18:C18"/>
    <mergeCell ref="L18:O18"/>
    <mergeCell ref="B22:C22"/>
    <mergeCell ref="AL2:AM2"/>
    <mergeCell ref="AL3:AM3"/>
    <mergeCell ref="B2:C2"/>
    <mergeCell ref="B3:C3"/>
    <mergeCell ref="T2:U2"/>
    <mergeCell ref="T3:U3"/>
    <mergeCell ref="D3:P3"/>
    <mergeCell ref="V3:AH3"/>
    <mergeCell ref="X8:AG8"/>
    <mergeCell ref="B5:C6"/>
    <mergeCell ref="T4:U4"/>
    <mergeCell ref="T5:U6"/>
    <mergeCell ref="B4:C4"/>
    <mergeCell ref="D4:O5"/>
    <mergeCell ref="V4:AG5"/>
    <mergeCell ref="B8:E8"/>
    <mergeCell ref="F8:O8"/>
    <mergeCell ref="T7:W7"/>
    <mergeCell ref="X7:AG7"/>
    <mergeCell ref="B7:E7"/>
    <mergeCell ref="F7:O7"/>
    <mergeCell ref="T8:W8"/>
    <mergeCell ref="B17:H17"/>
    <mergeCell ref="AN3:AZ3"/>
    <mergeCell ref="AN4:AY5"/>
    <mergeCell ref="I17:O17"/>
    <mergeCell ref="AL9:AY9"/>
    <mergeCell ref="B28:G28"/>
    <mergeCell ref="C16:J16"/>
    <mergeCell ref="U16:AB16"/>
    <mergeCell ref="AM16:AT16"/>
    <mergeCell ref="C15:J15"/>
    <mergeCell ref="I18:K18"/>
    <mergeCell ref="K15:O15"/>
    <mergeCell ref="K16:O16"/>
    <mergeCell ref="T17:Z17"/>
    <mergeCell ref="AL4:AM4"/>
    <mergeCell ref="AL5:AM6"/>
    <mergeCell ref="AL7:AO7"/>
    <mergeCell ref="AA17:AG17"/>
    <mergeCell ref="AP7:AY7"/>
    <mergeCell ref="AL8:AO8"/>
    <mergeCell ref="AP8:AY8"/>
    <mergeCell ref="E18:G18"/>
    <mergeCell ref="W18:Y18"/>
    <mergeCell ref="B21:C21"/>
  </mergeCells>
  <phoneticPr fontId="1"/>
  <printOptions horizontalCentered="1" verticalCentered="1"/>
  <pageMargins left="0.19685039370078741" right="0.19685039370078741" top="0.39370078740157483" bottom="0.39370078740157483" header="0.51181102362204722" footer="0.51181102362204722"/>
  <pageSetup paperSize="13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 大輔</dc:creator>
  <cp:lastModifiedBy>小川 成美</cp:lastModifiedBy>
  <cp:lastPrinted>2024-10-31T08:20:18Z</cp:lastPrinted>
  <dcterms:created xsi:type="dcterms:W3CDTF">2007-11-27T06:03:00Z</dcterms:created>
  <dcterms:modified xsi:type="dcterms:W3CDTF">2024-10-31T08:20:28Z</dcterms:modified>
</cp:coreProperties>
</file>